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20" windowWidth="17070" windowHeight="948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D39" i="1" l="1"/>
  <c r="C39" i="1"/>
  <c r="D37" i="1"/>
  <c r="C37" i="1"/>
  <c r="C26" i="1"/>
  <c r="D26" i="1"/>
  <c r="D88" i="1" l="1"/>
  <c r="C88" i="1" l="1"/>
  <c r="C96" i="1"/>
  <c r="D96" i="1"/>
  <c r="E127" i="2" l="1"/>
  <c r="D85" i="3" l="1"/>
  <c r="C85" i="3"/>
  <c r="D90" i="3"/>
  <c r="C90" i="3"/>
  <c r="D82" i="3"/>
  <c r="C82" i="3"/>
  <c r="D64" i="3"/>
  <c r="C64" i="3"/>
  <c r="C59" i="3"/>
  <c r="C57" i="3"/>
  <c r="C55" i="3"/>
  <c r="D53" i="3"/>
  <c r="C53" i="3"/>
  <c r="C47" i="3"/>
  <c r="C43" i="3"/>
  <c r="D30" i="3"/>
  <c r="C30" i="3"/>
  <c r="D26" i="3"/>
  <c r="C26" i="3"/>
  <c r="C30" i="1" l="1"/>
  <c r="C53" i="1"/>
  <c r="C64" i="1"/>
  <c r="C43" i="1"/>
  <c r="D53" i="1"/>
  <c r="D64" i="1"/>
  <c r="D30" i="1"/>
</calcChain>
</file>

<file path=xl/sharedStrings.xml><?xml version="1.0" encoding="utf-8"?>
<sst xmlns="http://schemas.openxmlformats.org/spreadsheetml/2006/main" count="599" uniqueCount="244">
  <si>
    <t>OŠ "MATO LOVRAK"</t>
  </si>
  <si>
    <t>NOVA GRADIŠKA, Benkovićeva 39</t>
  </si>
  <si>
    <t>Rbr.</t>
  </si>
  <si>
    <t>PREDMET NABAVE</t>
  </si>
  <si>
    <t>Procijenjena vrijednost</t>
  </si>
  <si>
    <t>nabave s PDV-om</t>
  </si>
  <si>
    <t>fin.plana</t>
  </si>
  <si>
    <t>Vrsta postupka</t>
  </si>
  <si>
    <t>javne nabave</t>
  </si>
  <si>
    <t>Oznaka pozicije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</si>
  <si>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</si>
  <si>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</si>
  <si>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</si>
  <si>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</si>
  <si>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</si>
  <si>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</si>
  <si>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</si>
  <si>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</si>
  <si>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</si>
  <si>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</si>
  <si>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</si>
  <si>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</si>
  <si>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</si>
  <si>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</si>
  <si>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</si>
  <si>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</si>
  <si>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</si>
  <si>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</si>
  <si>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</si>
  <si>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</si>
  <si>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</si>
  <si>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</si>
  <si>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</si>
  <si>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</si>
  <si>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</si>
  <si>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</si>
  <si>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</si>
  <si>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</si>
  <si>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</si>
  <si>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</si>
  <si>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</si>
  <si>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</si>
  <si>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R0462</t>
  </si>
  <si>
    <t>Materijal za nastavu (spužve, krede)</t>
  </si>
  <si>
    <t>Publikacije, časopisi, glasila</t>
  </si>
  <si>
    <t>Materijal za čišćenje i održavanje</t>
  </si>
  <si>
    <t>Materijal za higijenske potrebe i njegu</t>
  </si>
  <si>
    <t>Papir za fotokopiranje</t>
  </si>
  <si>
    <t>Toneri</t>
  </si>
  <si>
    <t>UKUPNO 3221</t>
  </si>
  <si>
    <t xml:space="preserve">                                                   spajalice, putni nalozi)</t>
  </si>
  <si>
    <t>Izravno ugovaranje</t>
  </si>
  <si>
    <t xml:space="preserve">Nije obvezna primjena </t>
  </si>
  <si>
    <t>sukladno čl.18.točka 3.</t>
  </si>
  <si>
    <t>Zakona o javnoj nabavi</t>
  </si>
  <si>
    <t>Ostali uredski materijal (tiskanice, kuverte, CD-i, DVD-i,</t>
  </si>
  <si>
    <t>El.energija</t>
  </si>
  <si>
    <t>Plin</t>
  </si>
  <si>
    <t>Drva</t>
  </si>
  <si>
    <t>UKUPNO 3223</t>
  </si>
  <si>
    <t>R0463</t>
  </si>
  <si>
    <t>Materijal i dijelovi za tekuće i inv.održavanje</t>
  </si>
  <si>
    <t>R0464</t>
  </si>
  <si>
    <t>Sitni inventar i autogume</t>
  </si>
  <si>
    <t>UKUPNO 3225</t>
  </si>
  <si>
    <t>R0465</t>
  </si>
  <si>
    <t>R0466</t>
  </si>
  <si>
    <t>Službena, radna i zaštitna odjeća i obuća</t>
  </si>
  <si>
    <t>UKUPNO 3227</t>
  </si>
  <si>
    <t>Usluge telefona, pošte i prijevoza</t>
  </si>
  <si>
    <t>R0467</t>
  </si>
  <si>
    <t>UKUPNO 3231</t>
  </si>
  <si>
    <t>Usluge tekućeg i investicijskog održavanja</t>
  </si>
  <si>
    <t>R0469</t>
  </si>
  <si>
    <t>UKUPNO 3232</t>
  </si>
  <si>
    <t>Usluge promidžbe i informiranja</t>
  </si>
  <si>
    <t>R3233</t>
  </si>
  <si>
    <t>Odvodnja i zaštita voda</t>
  </si>
  <si>
    <t>Iznošenje i odvoz smeća</t>
  </si>
  <si>
    <t>Deratizacija i dezinsekcija</t>
  </si>
  <si>
    <t>Dimnjačarske i ekološke usluge</t>
  </si>
  <si>
    <t>Ostale komunalne usluge po rješenjima</t>
  </si>
  <si>
    <t>R0471</t>
  </si>
  <si>
    <t>UKUPNO 3234</t>
  </si>
  <si>
    <t>Računalne usluge</t>
  </si>
  <si>
    <t>R0474</t>
  </si>
  <si>
    <t xml:space="preserve">Premije osiguranja </t>
  </si>
  <si>
    <t>R0476</t>
  </si>
  <si>
    <t>Ugovor potpisuje BPŽ</t>
  </si>
  <si>
    <t>Reprezentacija</t>
  </si>
  <si>
    <t>R0477</t>
  </si>
  <si>
    <t>UKUPNO 3238</t>
  </si>
  <si>
    <t>UKUPNO 3292</t>
  </si>
  <si>
    <t>UKUPNO 3293</t>
  </si>
  <si>
    <t>R0479</t>
  </si>
  <si>
    <t>UKUPNO 3299</t>
  </si>
  <si>
    <t>Osiguranje učenika</t>
  </si>
  <si>
    <t>R2449</t>
  </si>
  <si>
    <t>Mlijeko i mliječni proizvodi</t>
  </si>
  <si>
    <t>Kruh</t>
  </si>
  <si>
    <t>Ostali pek.proizvodi</t>
  </si>
  <si>
    <t>Napici</t>
  </si>
  <si>
    <t>33.</t>
  </si>
  <si>
    <t>Voće i povrće</t>
  </si>
  <si>
    <t>Meso</t>
  </si>
  <si>
    <t>UKUPNO 3222</t>
  </si>
  <si>
    <t>R0482</t>
  </si>
  <si>
    <t>34.</t>
  </si>
  <si>
    <t>UKUPNO 3224</t>
  </si>
  <si>
    <t>iznos od 70.000,00 kn bez pdv-a godišnje osim energenata - plin za što postupak provodi osnivač odnosno Županija brodsko-posavske. </t>
  </si>
  <si>
    <t>Na temelju članka 20. Zakona o javnoj nabavi (NN 90/11.), članka 5. Uredbe o postupku nabave roba, radova i usluga male vrijednosti</t>
  </si>
  <si>
    <t>red.poslovanja (žarulje, čavlići i sl.)</t>
  </si>
  <si>
    <t xml:space="preserve">Ostali materijal za potrebe </t>
  </si>
  <si>
    <t>nabave bez PDV-om</t>
  </si>
  <si>
    <t>Ostali nespomenuti rashodi poslovanja (rashodi protokola)</t>
  </si>
  <si>
    <t>Slavča i Odlagalište su</t>
  </si>
  <si>
    <t xml:space="preserve">jedini izvršitelji </t>
  </si>
  <si>
    <t>komunalnih usluga te</t>
  </si>
  <si>
    <t xml:space="preserve">se ne mogu tražiti </t>
  </si>
  <si>
    <t>ponude više izvođača</t>
  </si>
  <si>
    <t>BPŽ sklopila ugovor</t>
  </si>
  <si>
    <t>putem javne nabave</t>
  </si>
  <si>
    <t>U 2016. BPŽ će provesti</t>
  </si>
  <si>
    <t>postupak javne nabave</t>
  </si>
  <si>
    <t>PLAN NABAVE ŠKOLE ZA 2016. GODINU</t>
  </si>
  <si>
    <t>U planu nabave sve su usluge,robe i artikli razvrstani te se uklapaju u iznos sredstava prema Financijskom planu za 2016. godinu i ne prelaze </t>
  </si>
  <si>
    <t>35.</t>
  </si>
  <si>
    <t>Sitni inventar za ŠMK</t>
  </si>
  <si>
    <t>36.</t>
  </si>
  <si>
    <t>Sitni inventar za glazbeni odjel</t>
  </si>
  <si>
    <t>R2515</t>
  </si>
  <si>
    <t>R2498</t>
  </si>
  <si>
    <t>37.</t>
  </si>
  <si>
    <t>Uredska oprema i namještaj</t>
  </si>
  <si>
    <t>R2041</t>
  </si>
  <si>
    <t>38.</t>
  </si>
  <si>
    <t>Uredska oprema i namještaj za glazbeni odjel</t>
  </si>
  <si>
    <t>R2041-1</t>
  </si>
  <si>
    <t>39.</t>
  </si>
  <si>
    <t>Instrumenti, uređaji i strojevi za ŠK</t>
  </si>
  <si>
    <t>R2043</t>
  </si>
  <si>
    <t>40.</t>
  </si>
  <si>
    <t>Glazbena oprema za glazbeni odjel</t>
  </si>
  <si>
    <t>R3068</t>
  </si>
  <si>
    <t>UKUPNO 422</t>
  </si>
  <si>
    <r>
      <t>(NN 14/02.) te članka 58. Statuta OŠ "Mato Lovrak" Nova Gradiška, Školski odbor na sjednici održanoj</t>
    </r>
    <r>
      <rPr>
        <sz val="11"/>
        <color rgb="FFFF0000"/>
        <rFont val="Calibri"/>
        <family val="2"/>
        <charset val="238"/>
        <scheme val="minor"/>
      </rPr>
      <t xml:space="preserve"> 17</t>
    </r>
    <r>
      <rPr>
        <sz val="11"/>
        <rFont val="Calibri"/>
        <family val="2"/>
        <charset val="238"/>
        <scheme val="minor"/>
      </rPr>
      <t xml:space="preserve">.11.2015. </t>
    </r>
    <r>
      <rPr>
        <sz val="11"/>
        <color theme="1"/>
        <rFont val="Calibri"/>
        <family val="2"/>
        <charset val="238"/>
        <scheme val="minor"/>
      </rPr>
      <t>godine donosi:</t>
    </r>
  </si>
  <si>
    <t>Stavka troška</t>
  </si>
  <si>
    <t>Obrok 1</t>
  </si>
  <si>
    <t>Jedinica</t>
  </si>
  <si>
    <t>Broj jedinica</t>
  </si>
  <si>
    <t>u šk.god.</t>
  </si>
  <si>
    <t>Iznos u kn</t>
  </si>
  <si>
    <t>Obrazloženje</t>
  </si>
  <si>
    <t>kom</t>
  </si>
  <si>
    <t>Obrok 2</t>
  </si>
  <si>
    <t>Obrok 3</t>
  </si>
  <si>
    <t>Obrok 4</t>
  </si>
  <si>
    <t>Obrok 5</t>
  </si>
  <si>
    <t>Obrok se sastoji od:</t>
  </si>
  <si>
    <t>1 šnjita kruha</t>
  </si>
  <si>
    <t>eurokrem</t>
  </si>
  <si>
    <t>Obrok će se dijeliti 10 puta u</t>
  </si>
  <si>
    <t>10 mjeseci za 530 djece</t>
  </si>
  <si>
    <t>Kruh i</t>
  </si>
  <si>
    <t>Paprikaš</t>
  </si>
  <si>
    <t>1,90 dag junetine</t>
  </si>
  <si>
    <t>Panirani</t>
  </si>
  <si>
    <t>madaljoni</t>
  </si>
  <si>
    <t>3 kom paniranih medaljona</t>
  </si>
  <si>
    <t>Hrenovke</t>
  </si>
  <si>
    <t>1 hrenovka</t>
  </si>
  <si>
    <t>Obrok 6</t>
  </si>
  <si>
    <t>Mileram sa</t>
  </si>
  <si>
    <t>kruhom</t>
  </si>
  <si>
    <t>Mileram</t>
  </si>
  <si>
    <t>Obrok 7</t>
  </si>
  <si>
    <t>Pecivo +</t>
  </si>
  <si>
    <t>Kraš express</t>
  </si>
  <si>
    <t>1 pecivo</t>
  </si>
  <si>
    <t>2 dcl mlijeka</t>
  </si>
  <si>
    <t>12 g Kraš expressa</t>
  </si>
  <si>
    <t>Obrok 8</t>
  </si>
  <si>
    <t>Burek</t>
  </si>
  <si>
    <t>1 burek</t>
  </si>
  <si>
    <t>Obrok 9</t>
  </si>
  <si>
    <t>Puding</t>
  </si>
  <si>
    <t>3 dag pudinga</t>
  </si>
  <si>
    <t>Obrok 10</t>
  </si>
  <si>
    <t>Croassan</t>
  </si>
  <si>
    <t>sa čokoladom</t>
  </si>
  <si>
    <t>Obrok 11</t>
  </si>
  <si>
    <t>Pašteta + čaj</t>
  </si>
  <si>
    <t>Pašteta</t>
  </si>
  <si>
    <t>2 dcl čaja</t>
  </si>
  <si>
    <t>Obrok 12</t>
  </si>
  <si>
    <t xml:space="preserve">Mljeveno </t>
  </si>
  <si>
    <t>meso</t>
  </si>
  <si>
    <t>19 g mljevenog mesa</t>
  </si>
  <si>
    <t>75 g makarona</t>
  </si>
  <si>
    <t>Obrok 13</t>
  </si>
  <si>
    <t>salama sa</t>
  </si>
  <si>
    <t>cedevitom</t>
  </si>
  <si>
    <t>Obrok 14</t>
  </si>
  <si>
    <t>Grah</t>
  </si>
  <si>
    <t>30 g graha</t>
  </si>
  <si>
    <t>9,5 g kranjske kobasice</t>
  </si>
  <si>
    <t>Obrok 15</t>
  </si>
  <si>
    <t>Kuglice sa</t>
  </si>
  <si>
    <t xml:space="preserve"> mlijekom</t>
  </si>
  <si>
    <t>1 dcl mlijeka</t>
  </si>
  <si>
    <t>1,5 dcl cedevite</t>
  </si>
  <si>
    <t>45 g čok.pahuljica</t>
  </si>
  <si>
    <t>Obrok 16</t>
  </si>
  <si>
    <t>Jogurt i</t>
  </si>
  <si>
    <t>pecivo</t>
  </si>
  <si>
    <t>150 g jogurta</t>
  </si>
  <si>
    <t>Obrok 17</t>
  </si>
  <si>
    <t>Griz</t>
  </si>
  <si>
    <t>1,5 dcl mlijeka</t>
  </si>
  <si>
    <t>19 g griza</t>
  </si>
  <si>
    <t>Obrok 18</t>
  </si>
  <si>
    <t>Pizza</t>
  </si>
  <si>
    <t>1 pizza</t>
  </si>
  <si>
    <t>Ukupan iznos u kn</t>
  </si>
  <si>
    <t>550x10=</t>
  </si>
  <si>
    <t>550x20=</t>
  </si>
  <si>
    <t>25 g salame</t>
  </si>
  <si>
    <t>10 mjeseci za 550 djece</t>
  </si>
  <si>
    <t>nabave bez PDV-a</t>
  </si>
  <si>
    <t>Ostale sirovine ( šećer, brašno, kečap, čaj, lino-lada,</t>
  </si>
  <si>
    <t>pašteta, krumpir, sol, mrkva, luk)</t>
  </si>
  <si>
    <t xml:space="preserve">Buhtle </t>
  </si>
  <si>
    <t>2 buhtle sa čokoladom</t>
  </si>
  <si>
    <t>pašteta, vegeta, sol…)</t>
  </si>
  <si>
    <t>41.</t>
  </si>
  <si>
    <t>Pecivo</t>
  </si>
  <si>
    <t>Mliječni proizvodi</t>
  </si>
  <si>
    <t>Mlijeko</t>
  </si>
  <si>
    <t>42.</t>
  </si>
  <si>
    <t>1 lisnato s višnjom</t>
  </si>
  <si>
    <t>Bagatelna nabava</t>
  </si>
  <si>
    <t>PLAN NABAVE ŠKOLE ZA 2017. GODINU</t>
  </si>
  <si>
    <t>U 2017. BPŽ će provesti</t>
  </si>
  <si>
    <r>
      <t>(NN 14/02.) te članka 58. Statuta OŠ "Mato Lovrak" Nova Gradiška, Školski odbor na sjednici održanoj</t>
    </r>
    <r>
      <rPr>
        <sz val="11"/>
        <color rgb="FFFF0000"/>
        <rFont val="Calibri"/>
        <family val="2"/>
        <charset val="238"/>
        <scheme val="minor"/>
      </rPr>
      <t xml:space="preserve"> 15</t>
    </r>
    <r>
      <rPr>
        <sz val="11"/>
        <rFont val="Calibri"/>
        <family val="2"/>
        <charset val="238"/>
        <scheme val="minor"/>
      </rPr>
      <t xml:space="preserve">.12.2016. </t>
    </r>
    <r>
      <rPr>
        <sz val="11"/>
        <color theme="1"/>
        <rFont val="Calibri"/>
        <family val="2"/>
        <charset val="238"/>
        <scheme val="minor"/>
      </rPr>
      <t>godine donosi: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</si>
</sst>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11" xfId="0" applyBorder="1"/>
    <xf numFmtId="4" fontId="0" fillId="0" borderId="5" xfId="0" applyNumberFormat="1" applyBorder="1" applyAlignment="1">
      <alignment horizontal="right"/>
    </xf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0" xfId="0" applyBorder="1"/>
    <xf numFmtId="0" fontId="1" fillId="0" borderId="14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6" xfId="0" applyFont="1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4" xfId="0" applyBorder="1"/>
    <xf numFmtId="4" fontId="0" fillId="0" borderId="17" xfId="0" applyNumberFormat="1" applyBorder="1" applyAlignment="1">
      <alignment horizontal="right"/>
    </xf>
    <xf numFmtId="0" fontId="0" fillId="0" borderId="16" xfId="0" applyBorder="1" applyAlignment="1">
      <alignment horizontal="center"/>
    </xf>
    <xf numFmtId="4" fontId="0" fillId="0" borderId="23" xfId="0" applyNumberFormat="1" applyBorder="1"/>
    <xf numFmtId="0" fontId="0" fillId="0" borderId="11" xfId="0" applyBorder="1" applyAlignment="1">
      <alignment horizontal="center"/>
    </xf>
    <xf numFmtId="0" fontId="1" fillId="0" borderId="0" xfId="0" applyFon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27" xfId="0" applyBorder="1"/>
    <xf numFmtId="4" fontId="0" fillId="0" borderId="0" xfId="0" applyNumberFormat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Border="1"/>
    <xf numFmtId="4" fontId="0" fillId="0" borderId="23" xfId="0" applyNumberFormat="1" applyBorder="1" applyAlignment="1">
      <alignment horizontal="right"/>
    </xf>
    <xf numFmtId="0" fontId="0" fillId="0" borderId="24" xfId="0" applyBorder="1" applyAlignment="1">
      <alignment horizontal="center"/>
    </xf>
    <xf numFmtId="4" fontId="0" fillId="0" borderId="6" xfId="0" applyNumberFormat="1" applyBorder="1"/>
    <xf numFmtId="0" fontId="0" fillId="0" borderId="28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9" xfId="0" applyFill="1" applyBorder="1"/>
    <xf numFmtId="0" fontId="0" fillId="0" borderId="36" xfId="0" applyFill="1" applyBorder="1"/>
    <xf numFmtId="0" fontId="0" fillId="0" borderId="33" xfId="0" applyBorder="1" applyAlignment="1"/>
    <xf numFmtId="0" fontId="0" fillId="0" borderId="30" xfId="0" applyBorder="1" applyAlignment="1"/>
    <xf numFmtId="0" fontId="0" fillId="0" borderId="35" xfId="0" applyBorder="1" applyAlignment="1"/>
    <xf numFmtId="0" fontId="0" fillId="0" borderId="26" xfId="0" applyBorder="1" applyAlignment="1"/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1" fillId="0" borderId="41" xfId="0" applyFont="1" applyBorder="1"/>
    <xf numFmtId="4" fontId="0" fillId="0" borderId="41" xfId="0" applyNumberFormat="1" applyBorder="1" applyAlignment="1">
      <alignment horizontal="right"/>
    </xf>
    <xf numFmtId="0" fontId="0" fillId="0" borderId="41" xfId="0" applyBorder="1" applyAlignment="1">
      <alignment horizontal="center"/>
    </xf>
    <xf numFmtId="0" fontId="1" fillId="0" borderId="0" xfId="0" applyFont="1"/>
    <xf numFmtId="0" fontId="0" fillId="0" borderId="2" xfId="0" applyBorder="1"/>
    <xf numFmtId="0" fontId="0" fillId="0" borderId="42" xfId="0" applyBorder="1"/>
    <xf numFmtId="0" fontId="3" fillId="0" borderId="0" xfId="0" applyFont="1"/>
    <xf numFmtId="4" fontId="4" fillId="0" borderId="15" xfId="0" applyNumberFormat="1" applyFont="1" applyBorder="1" applyAlignment="1">
      <alignment horizontal="right"/>
    </xf>
    <xf numFmtId="4" fontId="4" fillId="0" borderId="13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1" fillId="0" borderId="10" xfId="0" applyFont="1" applyBorder="1" applyAlignment="1">
      <alignment horizontal="center"/>
    </xf>
    <xf numFmtId="0" fontId="0" fillId="0" borderId="0" xfId="0" applyFont="1"/>
    <xf numFmtId="4" fontId="0" fillId="0" borderId="3" xfId="0" applyNumberFormat="1" applyBorder="1"/>
    <xf numFmtId="4" fontId="4" fillId="0" borderId="15" xfId="0" applyNumberFormat="1" applyFont="1" applyBorder="1"/>
    <xf numFmtId="0" fontId="1" fillId="0" borderId="6" xfId="0" applyFont="1" applyBorder="1" applyAlignment="1">
      <alignment horizontal="center"/>
    </xf>
    <xf numFmtId="4" fontId="0" fillId="0" borderId="16" xfId="0" applyNumberFormat="1" applyBorder="1"/>
    <xf numFmtId="4" fontId="0" fillId="0" borderId="21" xfId="0" applyNumberFormat="1" applyBorder="1"/>
    <xf numFmtId="4" fontId="0" fillId="0" borderId="8" xfId="0" applyNumberFormat="1" applyBorder="1"/>
    <xf numFmtId="4" fontId="0" fillId="0" borderId="7" xfId="0" applyNumberFormat="1" applyBorder="1"/>
    <xf numFmtId="4" fontId="0" fillId="0" borderId="44" xfId="0" applyNumberFormat="1" applyBorder="1"/>
    <xf numFmtId="4" fontId="0" fillId="0" borderId="13" xfId="0" applyNumberFormat="1" applyFont="1" applyBorder="1"/>
    <xf numFmtId="0" fontId="1" fillId="0" borderId="43" xfId="0" applyFont="1" applyBorder="1"/>
    <xf numFmtId="4" fontId="4" fillId="0" borderId="6" xfId="0" applyNumberFormat="1" applyFont="1" applyBorder="1"/>
    <xf numFmtId="4" fontId="4" fillId="0" borderId="43" xfId="0" applyNumberFormat="1" applyFont="1" applyBorder="1" applyAlignment="1">
      <alignment horizontal="right"/>
    </xf>
    <xf numFmtId="0" fontId="0" fillId="0" borderId="43" xfId="0" applyBorder="1" applyAlignment="1">
      <alignment horizontal="center"/>
    </xf>
    <xf numFmtId="0" fontId="0" fillId="0" borderId="46" xfId="0" applyBorder="1"/>
    <xf numFmtId="0" fontId="0" fillId="0" borderId="45" xfId="0" applyBorder="1"/>
    <xf numFmtId="0" fontId="0" fillId="0" borderId="25" xfId="0" applyBorder="1" applyAlignment="1"/>
    <xf numFmtId="0" fontId="1" fillId="0" borderId="10" xfId="0" applyFont="1" applyBorder="1"/>
    <xf numFmtId="4" fontId="4" fillId="0" borderId="4" xfId="0" applyNumberFormat="1" applyFont="1" applyBorder="1" applyAlignment="1">
      <alignment horizontal="right"/>
    </xf>
    <xf numFmtId="0" fontId="0" fillId="0" borderId="26" xfId="0" applyBorder="1"/>
    <xf numFmtId="0" fontId="0" fillId="0" borderId="47" xfId="0" applyBorder="1"/>
    <xf numFmtId="0" fontId="0" fillId="0" borderId="48" xfId="0" applyBorder="1"/>
    <xf numFmtId="4" fontId="0" fillId="0" borderId="49" xfId="0" applyNumberFormat="1" applyBorder="1" applyAlignment="1">
      <alignment horizontal="right"/>
    </xf>
    <xf numFmtId="0" fontId="0" fillId="0" borderId="47" xfId="0" applyFill="1" applyBorder="1"/>
    <xf numFmtId="4" fontId="0" fillId="0" borderId="44" xfId="0" applyNumberFormat="1" applyFont="1" applyBorder="1"/>
    <xf numFmtId="4" fontId="1" fillId="0" borderId="7" xfId="0" applyNumberFormat="1" applyFont="1" applyBorder="1"/>
    <xf numFmtId="4" fontId="4" fillId="0" borderId="7" xfId="0" applyNumberFormat="1" applyFont="1" applyBorder="1"/>
    <xf numFmtId="0" fontId="0" fillId="0" borderId="22" xfId="0" applyBorder="1"/>
    <xf numFmtId="4" fontId="4" fillId="0" borderId="41" xfId="0" applyNumberFormat="1" applyFont="1" applyBorder="1" applyAlignment="1">
      <alignment horizontal="right"/>
    </xf>
    <xf numFmtId="0" fontId="0" fillId="0" borderId="22" xfId="0" applyBorder="1" applyAlignment="1">
      <alignment horizontal="center"/>
    </xf>
    <xf numFmtId="4" fontId="4" fillId="0" borderId="41" xfId="0" applyNumberFormat="1" applyFont="1" applyBorder="1"/>
    <xf numFmtId="0" fontId="1" fillId="0" borderId="26" xfId="0" applyFont="1" applyBorder="1"/>
    <xf numFmtId="0" fontId="0" fillId="0" borderId="35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30" xfId="0" applyBorder="1" applyAlignment="1">
      <alignment vertical="center"/>
    </xf>
    <xf numFmtId="4" fontId="7" fillId="0" borderId="4" xfId="0" applyNumberFormat="1" applyFont="1" applyBorder="1" applyAlignment="1">
      <alignment horizontal="right"/>
    </xf>
    <xf numFmtId="4" fontId="0" fillId="0" borderId="52" xfId="0" applyNumberFormat="1" applyBorder="1" applyAlignment="1">
      <alignment horizontal="right"/>
    </xf>
    <xf numFmtId="0" fontId="0" fillId="0" borderId="53" xfId="0" applyBorder="1"/>
    <xf numFmtId="0" fontId="1" fillId="0" borderId="54" xfId="0" applyFont="1" applyBorder="1"/>
    <xf numFmtId="4" fontId="4" fillId="0" borderId="55" xfId="0" applyNumberFormat="1" applyFont="1" applyBorder="1"/>
    <xf numFmtId="4" fontId="4" fillId="0" borderId="56" xfId="0" applyNumberFormat="1" applyFont="1" applyBorder="1" applyAlignment="1">
      <alignment horizontal="right"/>
    </xf>
    <xf numFmtId="0" fontId="0" fillId="0" borderId="55" xfId="0" applyBorder="1" applyAlignment="1">
      <alignment horizontal="center"/>
    </xf>
    <xf numFmtId="0" fontId="0" fillId="0" borderId="40" xfId="0" applyFill="1" applyBorder="1" applyAlignment="1">
      <alignment vertical="center"/>
    </xf>
    <xf numFmtId="4" fontId="0" fillId="0" borderId="20" xfId="0" applyNumberFormat="1" applyBorder="1" applyAlignment="1">
      <alignment horizontal="right"/>
    </xf>
    <xf numFmtId="0" fontId="0" fillId="0" borderId="7" xfId="0" applyBorder="1" applyAlignment="1">
      <alignment vertical="center"/>
    </xf>
    <xf numFmtId="0" fontId="0" fillId="0" borderId="26" xfId="0" applyBorder="1" applyAlignment="1">
      <alignment vertical="center"/>
    </xf>
    <xf numFmtId="4" fontId="0" fillId="0" borderId="44" xfId="0" applyNumberFormat="1" applyBorder="1" applyAlignment="1">
      <alignment horizontal="right"/>
    </xf>
    <xf numFmtId="4" fontId="4" fillId="0" borderId="55" xfId="0" applyNumberFormat="1" applyFont="1" applyBorder="1" applyAlignment="1">
      <alignment horizontal="right"/>
    </xf>
    <xf numFmtId="0" fontId="0" fillId="0" borderId="52" xfId="0" applyBorder="1" applyAlignment="1">
      <alignment horizontal="center"/>
    </xf>
    <xf numFmtId="0" fontId="0" fillId="0" borderId="50" xfId="0" applyFill="1" applyBorder="1"/>
    <xf numFmtId="0" fontId="0" fillId="0" borderId="23" xfId="0" applyBorder="1" applyAlignment="1">
      <alignment horizontal="center"/>
    </xf>
    <xf numFmtId="0" fontId="0" fillId="0" borderId="32" xfId="0" applyFill="1" applyBorder="1"/>
    <xf numFmtId="0" fontId="5" fillId="0" borderId="23" xfId="0" applyFont="1" applyBorder="1" applyAlignment="1">
      <alignment horizontal="center" wrapText="1"/>
    </xf>
    <xf numFmtId="0" fontId="0" fillId="0" borderId="57" xfId="0" applyBorder="1"/>
    <xf numFmtId="0" fontId="0" fillId="0" borderId="44" xfId="0" applyBorder="1"/>
    <xf numFmtId="0" fontId="1" fillId="0" borderId="55" xfId="0" applyFont="1" applyBorder="1"/>
    <xf numFmtId="0" fontId="5" fillId="0" borderId="16" xfId="0" applyFont="1" applyBorder="1" applyAlignment="1">
      <alignment wrapText="1"/>
    </xf>
    <xf numFmtId="0" fontId="5" fillId="0" borderId="16" xfId="0" applyFont="1" applyBorder="1"/>
    <xf numFmtId="0" fontId="1" fillId="0" borderId="7" xfId="0" applyFont="1" applyBorder="1"/>
    <xf numFmtId="4" fontId="5" fillId="0" borderId="16" xfId="0" applyNumberFormat="1" applyFont="1" applyBorder="1" applyAlignment="1">
      <alignment wrapText="1"/>
    </xf>
    <xf numFmtId="4" fontId="5" fillId="0" borderId="16" xfId="0" applyNumberFormat="1" applyFont="1" applyBorder="1"/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1" fillId="0" borderId="9" xfId="0" applyFont="1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1" xfId="0" applyBorder="1" applyAlignment="1"/>
    <xf numFmtId="0" fontId="0" fillId="0" borderId="10" xfId="0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29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0" xfId="0" applyFill="1" applyBorder="1" applyAlignment="1"/>
    <xf numFmtId="4" fontId="0" fillId="0" borderId="8" xfId="0" applyNumberFormat="1" applyBorder="1" applyAlignment="1">
      <alignment horizontal="right"/>
    </xf>
    <xf numFmtId="0" fontId="0" fillId="0" borderId="7" xfId="0" applyBorder="1" applyAlignment="1"/>
    <xf numFmtId="0" fontId="0" fillId="0" borderId="25" xfId="0" applyFill="1" applyBorder="1" applyAlignment="1"/>
    <xf numFmtId="0" fontId="0" fillId="0" borderId="29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5" xfId="0" applyBorder="1"/>
    <xf numFmtId="0" fontId="1" fillId="0" borderId="1" xfId="0" applyFont="1" applyBorder="1"/>
    <xf numFmtId="0" fontId="8" fillId="0" borderId="11" xfId="0" applyFont="1" applyBorder="1" applyAlignment="1">
      <alignment horizontal="right"/>
    </xf>
    <xf numFmtId="0" fontId="1" fillId="0" borderId="1" xfId="0" applyFont="1" applyFill="1" applyBorder="1"/>
    <xf numFmtId="4" fontId="0" fillId="0" borderId="11" xfId="0" applyNumberFormat="1" applyBorder="1"/>
    <xf numFmtId="4" fontId="0" fillId="0" borderId="10" xfId="0" applyNumberFormat="1" applyBorder="1"/>
    <xf numFmtId="4" fontId="0" fillId="0" borderId="9" xfId="0" applyNumberFormat="1" applyBorder="1"/>
    <xf numFmtId="0" fontId="1" fillId="0" borderId="29" xfId="0" applyFont="1" applyBorder="1"/>
    <xf numFmtId="0" fontId="8" fillId="0" borderId="0" xfId="0" applyFont="1" applyBorder="1" applyAlignment="1">
      <alignment horizontal="right"/>
    </xf>
    <xf numFmtId="0" fontId="0" fillId="0" borderId="41" xfId="0" applyBorder="1"/>
    <xf numFmtId="0" fontId="0" fillId="0" borderId="41" xfId="0" applyBorder="1" applyAlignment="1"/>
    <xf numFmtId="4" fontId="0" fillId="0" borderId="41" xfId="0" applyNumberFormat="1" applyBorder="1"/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18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6" xfId="0" applyBorder="1" applyAlignment="1">
      <alignment vertical="center"/>
    </xf>
    <xf numFmtId="4" fontId="0" fillId="0" borderId="16" xfId="0" applyNumberFormat="1" applyBorder="1" applyAlignment="1">
      <alignment vertical="center"/>
    </xf>
    <xf numFmtId="0" fontId="0" fillId="0" borderId="16" xfId="0" applyBorder="1" applyAlignment="1"/>
    <xf numFmtId="0" fontId="0" fillId="0" borderId="16" xfId="0" applyBorder="1" applyAlignment="1">
      <alignment horizontal="center" vertical="center"/>
    </xf>
    <xf numFmtId="0" fontId="0" fillId="0" borderId="0" xfId="0" applyBorder="1" applyAlignment="1"/>
    <xf numFmtId="0" fontId="8" fillId="0" borderId="9" xfId="0" applyFont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" fontId="0" fillId="0" borderId="10" xfId="0" applyNumberFormat="1" applyFill="1" applyBorder="1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" fontId="0" fillId="0" borderId="18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" fontId="0" fillId="0" borderId="7" xfId="0" applyNumberFormat="1" applyBorder="1" applyAlignment="1">
      <alignment horizontal="right" vertical="center"/>
    </xf>
    <xf numFmtId="0" fontId="0" fillId="0" borderId="50" xfId="0" applyBorder="1" applyAlignment="1"/>
    <xf numFmtId="0" fontId="0" fillId="0" borderId="32" xfId="0" applyBorder="1" applyAlignment="1"/>
    <xf numFmtId="0" fontId="0" fillId="0" borderId="11" xfId="0" applyBorder="1" applyAlignment="1">
      <alignment horizontal="left" vertical="center"/>
    </xf>
    <xf numFmtId="4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0" fillId="0" borderId="18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37" xfId="0" applyFont="1" applyBorder="1" applyAlignment="1">
      <alignment horizontal="left" vertical="center"/>
    </xf>
    <xf numFmtId="0" fontId="0" fillId="0" borderId="38" xfId="0" applyFont="1" applyBorder="1" applyAlignment="1">
      <alignment horizontal="left" vertical="center"/>
    </xf>
    <xf numFmtId="0" fontId="0" fillId="0" borderId="39" xfId="0" applyFont="1" applyBorder="1" applyAlignment="1">
      <alignment horizontal="left" vertical="center"/>
    </xf>
    <xf numFmtId="4" fontId="0" fillId="0" borderId="6" xfId="0" applyNumberFormat="1" applyBorder="1" applyAlignment="1">
      <alignment horizontal="right" vertical="center"/>
    </xf>
    <xf numFmtId="4" fontId="0" fillId="0" borderId="18" xfId="0" applyNumberFormat="1" applyFont="1" applyBorder="1" applyAlignment="1">
      <alignment horizontal="right" vertical="center"/>
    </xf>
    <xf numFmtId="4" fontId="0" fillId="0" borderId="8" xfId="0" applyNumberFormat="1" applyFont="1" applyBorder="1" applyAlignment="1">
      <alignment horizontal="right" vertical="center"/>
    </xf>
    <xf numFmtId="4" fontId="0" fillId="0" borderId="21" xfId="0" applyNumberFormat="1" applyFont="1" applyBorder="1" applyAlignment="1">
      <alignment horizontal="right" vertical="center"/>
    </xf>
    <xf numFmtId="0" fontId="0" fillId="0" borderId="51" xfId="0" applyFill="1" applyBorder="1" applyAlignment="1">
      <alignment horizontal="left" vertical="center"/>
    </xf>
    <xf numFmtId="0" fontId="0" fillId="0" borderId="40" xfId="0" applyFill="1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7" xfId="0" applyBorder="1" applyAlignment="1">
      <alignment horizontal="left" vertical="center"/>
    </xf>
    <xf numFmtId="4" fontId="0" fillId="0" borderId="7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6"/>
  <sheetViews>
    <sheetView tabSelected="1" workbookViewId="0">
      <selection activeCell="B7" sqref="B7"/>
    </sheetView>
  </sheetViews>
  <sheetFormatPr defaultRowHeight="15" x14ac:dyDescent="0.25"/>
  <cols>
    <col min="1" max="1" width="4.7109375" customWidth="1"/>
    <col min="2" max="2" width="52.7109375" customWidth="1"/>
    <col min="3" max="3" width="22.42578125" customWidth="1"/>
    <col min="4" max="4" width="21.85546875" customWidth="1"/>
    <col min="5" max="5" width="15.28515625" customWidth="1"/>
    <col min="6" max="6" width="21.42578125" customWidth="1"/>
  </cols>
  <sheetData>
    <row r="2" spans="1:7" x14ac:dyDescent="0.25">
      <c r="A2" s="54" t="s">
        <v>0</v>
      </c>
    </row>
    <row r="3" spans="1:7" x14ac:dyDescent="0.25">
      <c r="A3" t="s">
        <v>1</v>
      </c>
    </row>
    <row r="4" spans="1:7" x14ac:dyDescent="0.25">
      <c r="A4" s="57"/>
      <c r="B4" s="57"/>
    </row>
    <row r="5" spans="1:7" x14ac:dyDescent="0.25">
      <c r="A5" s="57"/>
      <c r="B5" s="66" t="s">
        <v>110</v>
      </c>
      <c r="C5" s="66"/>
      <c r="D5" s="66"/>
      <c r="E5" s="66"/>
      <c r="F5" s="66"/>
    </row>
    <row r="6" spans="1:7" x14ac:dyDescent="0.25">
      <c r="B6" t="s">
        <v>243</v>
      </c>
      <c r="C6" s="66"/>
      <c r="D6" s="66"/>
      <c r="E6" s="57"/>
      <c r="F6" s="66"/>
    </row>
    <row r="7" spans="1:7" x14ac:dyDescent="0.25">
      <c r="B7" s="66"/>
      <c r="C7" s="66"/>
      <c r="D7" s="66"/>
      <c r="E7" s="66"/>
      <c r="F7" s="66"/>
    </row>
    <row r="8" spans="1:7" ht="18.75" x14ac:dyDescent="0.3">
      <c r="A8" s="212" t="s">
        <v>241</v>
      </c>
      <c r="B8" s="212"/>
      <c r="C8" s="212"/>
      <c r="D8" s="212"/>
      <c r="E8" s="212"/>
      <c r="F8" s="49"/>
    </row>
    <row r="9" spans="1:7" ht="15.75" thickBot="1" x14ac:dyDescent="0.3"/>
    <row r="10" spans="1:7" x14ac:dyDescent="0.25">
      <c r="A10" s="1"/>
      <c r="B10" s="6"/>
      <c r="C10" s="69" t="s">
        <v>4</v>
      </c>
      <c r="D10" s="61" t="s">
        <v>4</v>
      </c>
      <c r="E10" s="14" t="s">
        <v>9</v>
      </c>
      <c r="F10" s="25" t="s">
        <v>7</v>
      </c>
    </row>
    <row r="11" spans="1:7" ht="15.75" thickBot="1" x14ac:dyDescent="0.3">
      <c r="A11" s="12" t="s">
        <v>2</v>
      </c>
      <c r="B11" s="60" t="s">
        <v>3</v>
      </c>
      <c r="C11" s="13" t="s">
        <v>113</v>
      </c>
      <c r="D11" s="62" t="s">
        <v>5</v>
      </c>
      <c r="E11" s="13" t="s">
        <v>6</v>
      </c>
      <c r="F11" s="26" t="s">
        <v>8</v>
      </c>
    </row>
    <row r="12" spans="1:7" ht="18.75" x14ac:dyDescent="0.3">
      <c r="A12" s="35" t="s">
        <v>10</v>
      </c>
      <c r="B12" s="2" t="s">
        <v>47</v>
      </c>
      <c r="C12" s="33">
        <v>4000</v>
      </c>
      <c r="D12" s="30">
        <v>5000</v>
      </c>
      <c r="E12" s="50" t="s">
        <v>42</v>
      </c>
      <c r="F12" s="99"/>
      <c r="G12" s="49"/>
    </row>
    <row r="13" spans="1:7" x14ac:dyDescent="0.25">
      <c r="A13" s="37" t="s">
        <v>11</v>
      </c>
      <c r="B13" s="15" t="s">
        <v>48</v>
      </c>
      <c r="C13" s="70">
        <v>16560</v>
      </c>
      <c r="D13" s="22">
        <v>20700</v>
      </c>
      <c r="E13" s="21" t="s">
        <v>42</v>
      </c>
      <c r="F13" s="100" t="s">
        <v>120</v>
      </c>
    </row>
    <row r="14" spans="1:7" x14ac:dyDescent="0.25">
      <c r="A14" s="220" t="s">
        <v>12</v>
      </c>
      <c r="B14" s="16" t="s">
        <v>55</v>
      </c>
      <c r="C14" s="213">
        <v>9392</v>
      </c>
      <c r="D14" s="213">
        <v>11740</v>
      </c>
      <c r="E14" s="210" t="s">
        <v>42</v>
      </c>
      <c r="F14" s="100" t="s">
        <v>121</v>
      </c>
      <c r="G14" s="10"/>
    </row>
    <row r="15" spans="1:7" x14ac:dyDescent="0.25">
      <c r="A15" s="222"/>
      <c r="B15" s="18" t="s">
        <v>50</v>
      </c>
      <c r="C15" s="214"/>
      <c r="D15" s="214"/>
      <c r="E15" s="211"/>
      <c r="F15" s="100"/>
      <c r="G15" s="24"/>
    </row>
    <row r="16" spans="1:7" x14ac:dyDescent="0.25">
      <c r="A16" s="37" t="s">
        <v>13</v>
      </c>
      <c r="B16" s="15" t="s">
        <v>43</v>
      </c>
      <c r="C16" s="70">
        <v>3200</v>
      </c>
      <c r="D16" s="20">
        <v>4000</v>
      </c>
      <c r="E16" s="21" t="s">
        <v>42</v>
      </c>
      <c r="F16" s="98"/>
    </row>
    <row r="17" spans="1:7" x14ac:dyDescent="0.25">
      <c r="A17" s="35" t="s">
        <v>14</v>
      </c>
      <c r="B17" s="3" t="s">
        <v>44</v>
      </c>
      <c r="C17" s="72">
        <v>2640</v>
      </c>
      <c r="D17" s="5">
        <v>3300</v>
      </c>
      <c r="E17" s="50" t="s">
        <v>42</v>
      </c>
      <c r="F17" s="36" t="s">
        <v>51</v>
      </c>
    </row>
    <row r="18" spans="1:7" x14ac:dyDescent="0.25">
      <c r="A18" s="220" t="s">
        <v>15</v>
      </c>
      <c r="B18" s="217" t="s">
        <v>45</v>
      </c>
      <c r="C18" s="213">
        <v>12800</v>
      </c>
      <c r="D18" s="213">
        <v>16000</v>
      </c>
      <c r="E18" s="210" t="s">
        <v>42</v>
      </c>
      <c r="F18" s="39"/>
    </row>
    <row r="19" spans="1:7" x14ac:dyDescent="0.25">
      <c r="A19" s="221"/>
      <c r="B19" s="218"/>
      <c r="C19" s="216"/>
      <c r="D19" s="216"/>
      <c r="E19" s="215"/>
      <c r="F19" s="36" t="s">
        <v>51</v>
      </c>
      <c r="G19" s="10"/>
    </row>
    <row r="20" spans="1:7" x14ac:dyDescent="0.25">
      <c r="A20" s="222"/>
      <c r="B20" s="219"/>
      <c r="C20" s="214"/>
      <c r="D20" s="214"/>
      <c r="E20" s="211"/>
      <c r="F20" s="41"/>
    </row>
    <row r="21" spans="1:7" x14ac:dyDescent="0.25">
      <c r="A21" s="220" t="s">
        <v>16</v>
      </c>
      <c r="B21" s="217" t="s">
        <v>46</v>
      </c>
      <c r="C21" s="213">
        <v>14400</v>
      </c>
      <c r="D21" s="213">
        <v>18000</v>
      </c>
      <c r="E21" s="210" t="s">
        <v>42</v>
      </c>
      <c r="F21" s="39"/>
    </row>
    <row r="22" spans="1:7" x14ac:dyDescent="0.25">
      <c r="A22" s="221"/>
      <c r="B22" s="218"/>
      <c r="C22" s="216"/>
      <c r="D22" s="216"/>
      <c r="E22" s="215"/>
      <c r="F22" s="36" t="s">
        <v>51</v>
      </c>
    </row>
    <row r="23" spans="1:7" x14ac:dyDescent="0.25">
      <c r="A23" s="222"/>
      <c r="B23" s="219"/>
      <c r="C23" s="214"/>
      <c r="D23" s="214"/>
      <c r="E23" s="211"/>
      <c r="F23" s="41"/>
    </row>
    <row r="24" spans="1:7" x14ac:dyDescent="0.25">
      <c r="A24" s="223" t="s">
        <v>17</v>
      </c>
      <c r="B24" s="17" t="s">
        <v>112</v>
      </c>
      <c r="C24" s="213">
        <v>8800</v>
      </c>
      <c r="D24" s="213">
        <v>11000</v>
      </c>
      <c r="E24" s="210" t="s">
        <v>42</v>
      </c>
      <c r="F24" s="208" t="s">
        <v>51</v>
      </c>
    </row>
    <row r="25" spans="1:7" x14ac:dyDescent="0.25">
      <c r="A25" s="224"/>
      <c r="B25" s="93" t="s">
        <v>111</v>
      </c>
      <c r="C25" s="214"/>
      <c r="D25" s="214"/>
      <c r="E25" s="211"/>
      <c r="F25" s="209"/>
    </row>
    <row r="26" spans="1:7" ht="15.75" thickBot="1" x14ac:dyDescent="0.3">
      <c r="A26" s="55"/>
      <c r="B26" s="83" t="s">
        <v>49</v>
      </c>
      <c r="C26" s="92">
        <f>SUM(C12:C25)</f>
        <v>71792</v>
      </c>
      <c r="D26" s="84">
        <f>SUM(D12:D25)</f>
        <v>89740</v>
      </c>
      <c r="E26" s="48"/>
      <c r="F26" s="85"/>
    </row>
    <row r="27" spans="1:7" x14ac:dyDescent="0.25">
      <c r="A27" s="35" t="s">
        <v>18</v>
      </c>
      <c r="B27" s="4" t="s">
        <v>56</v>
      </c>
      <c r="C27" s="72">
        <v>78400</v>
      </c>
      <c r="D27" s="5">
        <v>98000</v>
      </c>
      <c r="E27" s="50" t="s">
        <v>60</v>
      </c>
      <c r="F27" s="36" t="s">
        <v>88</v>
      </c>
      <c r="G27" s="10"/>
    </row>
    <row r="28" spans="1:7" x14ac:dyDescent="0.25">
      <c r="A28" s="37" t="s">
        <v>19</v>
      </c>
      <c r="B28" s="19" t="s">
        <v>57</v>
      </c>
      <c r="C28" s="70">
        <v>192000</v>
      </c>
      <c r="D28" s="20">
        <v>240000</v>
      </c>
      <c r="E28" s="21" t="s">
        <v>60</v>
      </c>
      <c r="F28" s="38" t="s">
        <v>88</v>
      </c>
    </row>
    <row r="29" spans="1:7" x14ac:dyDescent="0.25">
      <c r="A29" s="37" t="s">
        <v>20</v>
      </c>
      <c r="B29" s="19" t="s">
        <v>58</v>
      </c>
      <c r="C29" s="70">
        <v>9600</v>
      </c>
      <c r="D29" s="20">
        <v>12000</v>
      </c>
      <c r="E29" s="21" t="s">
        <v>60</v>
      </c>
      <c r="F29" s="38" t="s">
        <v>88</v>
      </c>
    </row>
    <row r="30" spans="1:7" ht="15.75" thickBot="1" x14ac:dyDescent="0.3">
      <c r="A30" s="55"/>
      <c r="B30" s="83" t="s">
        <v>59</v>
      </c>
      <c r="C30" s="92">
        <f>C29+C28+C27</f>
        <v>280000</v>
      </c>
      <c r="D30" s="94">
        <f>SUM(D27:D29)</f>
        <v>350000</v>
      </c>
      <c r="E30" s="48"/>
      <c r="F30" s="85"/>
      <c r="G30" s="10"/>
    </row>
    <row r="31" spans="1:7" x14ac:dyDescent="0.25">
      <c r="A31" s="1"/>
      <c r="B31" s="76"/>
      <c r="C31" s="77"/>
      <c r="D31" s="78"/>
      <c r="E31" s="79"/>
      <c r="F31" s="80"/>
      <c r="G31" s="10"/>
    </row>
    <row r="32" spans="1:7" ht="15.75" thickBot="1" x14ac:dyDescent="0.3">
      <c r="A32" s="55"/>
      <c r="B32" s="51"/>
      <c r="C32" s="73"/>
      <c r="D32" s="52"/>
      <c r="E32" s="53"/>
      <c r="F32" s="56"/>
    </row>
    <row r="33" spans="1:6" x14ac:dyDescent="0.25">
      <c r="A33" s="86" t="s">
        <v>21</v>
      </c>
      <c r="B33" s="87" t="s">
        <v>61</v>
      </c>
      <c r="C33" s="74">
        <v>0</v>
      </c>
      <c r="D33" s="88">
        <v>0</v>
      </c>
      <c r="E33" s="239" t="s">
        <v>62</v>
      </c>
      <c r="F33" s="237"/>
    </row>
    <row r="34" spans="1:6" ht="15.75" thickBot="1" x14ac:dyDescent="0.3">
      <c r="A34" s="55"/>
      <c r="B34" s="83" t="s">
        <v>108</v>
      </c>
      <c r="C34" s="91">
        <v>0</v>
      </c>
      <c r="D34" s="101">
        <v>0</v>
      </c>
      <c r="E34" s="240"/>
      <c r="F34" s="238"/>
    </row>
    <row r="35" spans="1:6" ht="15.75" thickBot="1" x14ac:dyDescent="0.3">
      <c r="A35" s="7"/>
      <c r="B35" s="11"/>
      <c r="C35" s="75"/>
      <c r="D35" s="58"/>
      <c r="E35" s="9"/>
      <c r="F35" s="27"/>
    </row>
    <row r="36" spans="1:6" x14ac:dyDescent="0.25">
      <c r="A36" s="89" t="s">
        <v>22</v>
      </c>
      <c r="B36" s="87" t="s">
        <v>63</v>
      </c>
      <c r="C36" s="90">
        <v>12000</v>
      </c>
      <c r="D36" s="88">
        <v>15000</v>
      </c>
      <c r="E36" s="239" t="s">
        <v>65</v>
      </c>
      <c r="F36" s="237" t="s">
        <v>51</v>
      </c>
    </row>
    <row r="37" spans="1:6" ht="15.75" thickBot="1" x14ac:dyDescent="0.3">
      <c r="A37" s="55"/>
      <c r="B37" s="83" t="s">
        <v>64</v>
      </c>
      <c r="C37" s="91">
        <f>SUM(C36)</f>
        <v>12000</v>
      </c>
      <c r="D37" s="91">
        <f>SUM(D36)</f>
        <v>15000</v>
      </c>
      <c r="E37" s="240"/>
      <c r="F37" s="238"/>
    </row>
    <row r="38" spans="1:6" x14ac:dyDescent="0.25">
      <c r="A38" s="86" t="s">
        <v>23</v>
      </c>
      <c r="B38" s="87" t="s">
        <v>67</v>
      </c>
      <c r="C38" s="74">
        <v>2000</v>
      </c>
      <c r="D38" s="88">
        <v>2000</v>
      </c>
      <c r="E38" s="239" t="s">
        <v>66</v>
      </c>
      <c r="F38" s="237" t="s">
        <v>51</v>
      </c>
    </row>
    <row r="39" spans="1:6" ht="18.75" customHeight="1" thickBot="1" x14ac:dyDescent="0.3">
      <c r="A39" s="55"/>
      <c r="B39" s="83" t="s">
        <v>68</v>
      </c>
      <c r="C39" s="91">
        <f>SUM(C38)</f>
        <v>2000</v>
      </c>
      <c r="D39" s="91">
        <f>SUM(D38)</f>
        <v>2000</v>
      </c>
      <c r="E39" s="240"/>
      <c r="F39" s="238"/>
    </row>
    <row r="40" spans="1:6" x14ac:dyDescent="0.25">
      <c r="A40" s="234" t="s">
        <v>24</v>
      </c>
      <c r="B40" s="236" t="s">
        <v>69</v>
      </c>
      <c r="C40" s="228">
        <v>18640</v>
      </c>
      <c r="D40" s="228">
        <v>23300</v>
      </c>
      <c r="E40" s="239" t="s">
        <v>70</v>
      </c>
      <c r="F40" s="237" t="s">
        <v>51</v>
      </c>
    </row>
    <row r="41" spans="1:6" ht="3" customHeight="1" x14ac:dyDescent="0.25">
      <c r="A41" s="221"/>
      <c r="B41" s="218"/>
      <c r="C41" s="216"/>
      <c r="D41" s="216"/>
      <c r="E41" s="215"/>
      <c r="F41" s="243"/>
    </row>
    <row r="42" spans="1:6" ht="3.75" hidden="1" customHeight="1" x14ac:dyDescent="0.25">
      <c r="A42" s="222"/>
      <c r="B42" s="219"/>
      <c r="C42" s="214"/>
      <c r="D42" s="214"/>
      <c r="E42" s="215"/>
      <c r="F42" s="243"/>
    </row>
    <row r="43" spans="1:6" ht="15.75" thickBot="1" x14ac:dyDescent="0.3">
      <c r="A43" s="103"/>
      <c r="B43" s="104" t="s">
        <v>71</v>
      </c>
      <c r="C43" s="105">
        <f>C40</f>
        <v>18640</v>
      </c>
      <c r="D43" s="106">
        <v>23300</v>
      </c>
      <c r="E43" s="240"/>
      <c r="F43" s="238"/>
    </row>
    <row r="44" spans="1:6" x14ac:dyDescent="0.25">
      <c r="A44" s="40" t="s">
        <v>25</v>
      </c>
      <c r="B44" s="93" t="s">
        <v>72</v>
      </c>
      <c r="C44" s="74">
        <v>0</v>
      </c>
      <c r="D44" s="88">
        <v>0</v>
      </c>
      <c r="E44" s="239" t="s">
        <v>73</v>
      </c>
      <c r="F44" s="127"/>
    </row>
    <row r="45" spans="1:6" ht="15.75" thickBot="1" x14ac:dyDescent="0.3">
      <c r="A45" s="55"/>
      <c r="B45" s="83" t="s">
        <v>74</v>
      </c>
      <c r="C45" s="92">
        <v>0</v>
      </c>
      <c r="D45" s="94">
        <v>0</v>
      </c>
      <c r="E45" s="240"/>
      <c r="F45" s="128"/>
    </row>
    <row r="46" spans="1:6" x14ac:dyDescent="0.25">
      <c r="A46" s="86" t="s">
        <v>26</v>
      </c>
      <c r="B46" s="87" t="s">
        <v>75</v>
      </c>
      <c r="C46" s="74">
        <v>1920</v>
      </c>
      <c r="D46" s="112">
        <v>1920</v>
      </c>
      <c r="E46" s="241" t="s">
        <v>76</v>
      </c>
      <c r="F46" s="237" t="s">
        <v>51</v>
      </c>
    </row>
    <row r="47" spans="1:6" ht="15.75" thickBot="1" x14ac:dyDescent="0.3">
      <c r="A47" s="55"/>
      <c r="B47" s="12" t="s">
        <v>74</v>
      </c>
      <c r="C47" s="92">
        <v>1920</v>
      </c>
      <c r="D47" s="113">
        <v>1920</v>
      </c>
      <c r="E47" s="242"/>
      <c r="F47" s="238"/>
    </row>
    <row r="48" spans="1:6" x14ac:dyDescent="0.25">
      <c r="A48" s="35" t="s">
        <v>27</v>
      </c>
      <c r="B48" s="4" t="s">
        <v>77</v>
      </c>
      <c r="C48" s="72">
        <v>12000</v>
      </c>
      <c r="D48" s="28">
        <v>15000</v>
      </c>
      <c r="E48" s="23" t="s">
        <v>82</v>
      </c>
      <c r="F48" s="82" t="s">
        <v>115</v>
      </c>
    </row>
    <row r="49" spans="1:6" x14ac:dyDescent="0.25">
      <c r="A49" s="37" t="s">
        <v>28</v>
      </c>
      <c r="B49" s="19" t="s">
        <v>78</v>
      </c>
      <c r="C49" s="70">
        <v>21600</v>
      </c>
      <c r="D49" s="31">
        <v>27000</v>
      </c>
      <c r="E49" s="32" t="s">
        <v>82</v>
      </c>
      <c r="F49" s="45" t="s">
        <v>116</v>
      </c>
    </row>
    <row r="50" spans="1:6" x14ac:dyDescent="0.25">
      <c r="A50" s="35" t="s">
        <v>29</v>
      </c>
      <c r="B50" s="4" t="s">
        <v>79</v>
      </c>
      <c r="C50" s="72">
        <v>2400</v>
      </c>
      <c r="D50" s="28">
        <v>3000</v>
      </c>
      <c r="E50" s="23" t="s">
        <v>82</v>
      </c>
      <c r="F50" s="45" t="s">
        <v>117</v>
      </c>
    </row>
    <row r="51" spans="1:6" x14ac:dyDescent="0.25">
      <c r="A51" s="37" t="s">
        <v>30</v>
      </c>
      <c r="B51" s="19" t="s">
        <v>80</v>
      </c>
      <c r="C51" s="70"/>
      <c r="D51" s="31"/>
      <c r="E51" s="32" t="s">
        <v>82</v>
      </c>
      <c r="F51" s="45" t="s">
        <v>118</v>
      </c>
    </row>
    <row r="52" spans="1:6" x14ac:dyDescent="0.25">
      <c r="A52" s="40" t="s">
        <v>31</v>
      </c>
      <c r="B52" s="93" t="s">
        <v>81</v>
      </c>
      <c r="C52" s="71">
        <v>32000</v>
      </c>
      <c r="D52" s="109">
        <v>40000</v>
      </c>
      <c r="E52" s="95" t="s">
        <v>82</v>
      </c>
      <c r="F52" s="46" t="s">
        <v>119</v>
      </c>
    </row>
    <row r="53" spans="1:6" ht="15.75" thickBot="1" x14ac:dyDescent="0.3">
      <c r="A53" s="108"/>
      <c r="B53" s="83" t="s">
        <v>83</v>
      </c>
      <c r="C53" s="92">
        <f>C52+C51+C50+C49+C48</f>
        <v>68000</v>
      </c>
      <c r="D53" s="94">
        <f>SUM(D48:D52)</f>
        <v>85000</v>
      </c>
      <c r="E53" s="110"/>
      <c r="F53" s="111"/>
    </row>
    <row r="54" spans="1:6" x14ac:dyDescent="0.25">
      <c r="A54" s="232" t="s">
        <v>32</v>
      </c>
      <c r="B54" s="93" t="s">
        <v>84</v>
      </c>
      <c r="C54" s="71">
        <v>4800</v>
      </c>
      <c r="D54" s="109">
        <v>6000</v>
      </c>
      <c r="E54" s="239" t="s">
        <v>85</v>
      </c>
      <c r="F54" s="237" t="s">
        <v>51</v>
      </c>
    </row>
    <row r="55" spans="1:6" ht="15.75" thickBot="1" x14ac:dyDescent="0.3">
      <c r="A55" s="233"/>
      <c r="B55" s="83" t="s">
        <v>91</v>
      </c>
      <c r="C55" s="92">
        <v>4800</v>
      </c>
      <c r="D55" s="94">
        <v>6000</v>
      </c>
      <c r="E55" s="240"/>
      <c r="F55" s="238"/>
    </row>
    <row r="56" spans="1:6" x14ac:dyDescent="0.25">
      <c r="A56" s="232" t="s">
        <v>33</v>
      </c>
      <c r="B56" s="87" t="s">
        <v>86</v>
      </c>
      <c r="C56" s="74">
        <v>13000</v>
      </c>
      <c r="D56" s="102">
        <v>13000</v>
      </c>
      <c r="E56" s="239" t="s">
        <v>87</v>
      </c>
      <c r="F56" s="82" t="s">
        <v>242</v>
      </c>
    </row>
    <row r="57" spans="1:6" ht="15.75" thickBot="1" x14ac:dyDescent="0.3">
      <c r="A57" s="233"/>
      <c r="B57" s="83" t="s">
        <v>92</v>
      </c>
      <c r="C57" s="92">
        <v>13000</v>
      </c>
      <c r="D57" s="94">
        <v>13000</v>
      </c>
      <c r="E57" s="240"/>
      <c r="F57" s="47" t="s">
        <v>123</v>
      </c>
    </row>
    <row r="58" spans="1:6" x14ac:dyDescent="0.25">
      <c r="A58" s="234" t="s">
        <v>34</v>
      </c>
      <c r="B58" s="87" t="s">
        <v>89</v>
      </c>
      <c r="C58" s="74">
        <v>800</v>
      </c>
      <c r="D58" s="102">
        <v>1000</v>
      </c>
      <c r="E58" s="239" t="s">
        <v>90</v>
      </c>
      <c r="F58" s="237" t="s">
        <v>51</v>
      </c>
    </row>
    <row r="59" spans="1:6" ht="15.75" thickBot="1" x14ac:dyDescent="0.3">
      <c r="A59" s="235"/>
      <c r="B59" s="83" t="s">
        <v>93</v>
      </c>
      <c r="C59" s="92">
        <v>800</v>
      </c>
      <c r="D59" s="94">
        <v>1000</v>
      </c>
      <c r="E59" s="240"/>
      <c r="F59" s="238"/>
    </row>
    <row r="60" spans="1:6" x14ac:dyDescent="0.25">
      <c r="A60" s="35" t="s">
        <v>35</v>
      </c>
      <c r="B60" s="4" t="s">
        <v>114</v>
      </c>
      <c r="C60" s="74">
        <v>1200</v>
      </c>
      <c r="D60" s="29">
        <v>1500</v>
      </c>
      <c r="E60" s="23" t="s">
        <v>94</v>
      </c>
      <c r="F60" s="36" t="s">
        <v>51</v>
      </c>
    </row>
    <row r="61" spans="1:6" x14ac:dyDescent="0.25">
      <c r="A61" s="225" t="s">
        <v>36</v>
      </c>
      <c r="B61" s="217" t="s">
        <v>96</v>
      </c>
      <c r="C61" s="229">
        <v>14500</v>
      </c>
      <c r="D61" s="229">
        <v>14500</v>
      </c>
      <c r="E61" s="210" t="s">
        <v>97</v>
      </c>
      <c r="F61" s="44"/>
    </row>
    <row r="62" spans="1:6" x14ac:dyDescent="0.25">
      <c r="A62" s="226"/>
      <c r="B62" s="218"/>
      <c r="C62" s="230"/>
      <c r="D62" s="230"/>
      <c r="E62" s="215"/>
      <c r="F62" s="45" t="s">
        <v>51</v>
      </c>
    </row>
    <row r="63" spans="1:6" x14ac:dyDescent="0.25">
      <c r="A63" s="227"/>
      <c r="B63" s="219"/>
      <c r="C63" s="231"/>
      <c r="D63" s="231"/>
      <c r="E63" s="211"/>
      <c r="F63" s="46"/>
    </row>
    <row r="64" spans="1:6" ht="15.75" thickBot="1" x14ac:dyDescent="0.3">
      <c r="A64" s="12"/>
      <c r="B64" s="83" t="s">
        <v>95</v>
      </c>
      <c r="C64" s="92">
        <f>C61+C60</f>
        <v>15700</v>
      </c>
      <c r="D64" s="96">
        <f>D60+D61</f>
        <v>16000</v>
      </c>
      <c r="E64" s="65"/>
      <c r="F64" s="97"/>
    </row>
    <row r="65" spans="1:6" x14ac:dyDescent="0.25">
      <c r="A65" s="1"/>
      <c r="B65" s="6"/>
      <c r="C65" s="69" t="s">
        <v>4</v>
      </c>
      <c r="D65" s="61" t="s">
        <v>4</v>
      </c>
      <c r="E65" s="14" t="s">
        <v>9</v>
      </c>
      <c r="F65" s="25" t="s">
        <v>7</v>
      </c>
    </row>
    <row r="66" spans="1:6" ht="15.75" thickBot="1" x14ac:dyDescent="0.3">
      <c r="A66" s="12" t="s">
        <v>2</v>
      </c>
      <c r="B66" s="65" t="s">
        <v>3</v>
      </c>
      <c r="C66" s="13" t="s">
        <v>5</v>
      </c>
      <c r="D66" s="62" t="s">
        <v>5</v>
      </c>
      <c r="E66" s="13" t="s">
        <v>6</v>
      </c>
      <c r="F66" s="26" t="s">
        <v>8</v>
      </c>
    </row>
    <row r="67" spans="1:6" x14ac:dyDescent="0.25">
      <c r="A67" s="81" t="s">
        <v>37</v>
      </c>
      <c r="B67" s="10" t="s">
        <v>237</v>
      </c>
      <c r="C67" s="33">
        <v>18019.05</v>
      </c>
      <c r="D67" s="67">
        <v>18920</v>
      </c>
      <c r="E67" s="50" t="s">
        <v>106</v>
      </c>
      <c r="F67" s="36" t="s">
        <v>51</v>
      </c>
    </row>
    <row r="68" spans="1:6" x14ac:dyDescent="0.25">
      <c r="A68" s="220" t="s">
        <v>38</v>
      </c>
      <c r="B68" s="217" t="s">
        <v>236</v>
      </c>
      <c r="C68" s="213">
        <v>9568</v>
      </c>
      <c r="D68" s="213">
        <v>11960</v>
      </c>
      <c r="E68" s="210" t="s">
        <v>106</v>
      </c>
      <c r="F68" s="39"/>
    </row>
    <row r="69" spans="1:6" x14ac:dyDescent="0.25">
      <c r="A69" s="221"/>
      <c r="B69" s="218"/>
      <c r="C69" s="216"/>
      <c r="D69" s="216"/>
      <c r="E69" s="215"/>
      <c r="F69" s="36" t="s">
        <v>51</v>
      </c>
    </row>
    <row r="70" spans="1:6" x14ac:dyDescent="0.25">
      <c r="A70" s="222"/>
      <c r="B70" s="219"/>
      <c r="C70" s="214"/>
      <c r="D70" s="214"/>
      <c r="E70" s="211"/>
      <c r="F70" s="41"/>
    </row>
    <row r="71" spans="1:6" x14ac:dyDescent="0.25">
      <c r="A71" s="220" t="s">
        <v>39</v>
      </c>
      <c r="B71" s="217" t="s">
        <v>99</v>
      </c>
      <c r="C71" s="213">
        <v>43200</v>
      </c>
      <c r="D71" s="213">
        <v>45360</v>
      </c>
      <c r="E71" s="210" t="s">
        <v>106</v>
      </c>
      <c r="F71" s="39"/>
    </row>
    <row r="72" spans="1:6" x14ac:dyDescent="0.25">
      <c r="A72" s="221"/>
      <c r="B72" s="218"/>
      <c r="C72" s="216"/>
      <c r="D72" s="216"/>
      <c r="E72" s="215"/>
      <c r="F72" s="36" t="s">
        <v>240</v>
      </c>
    </row>
    <row r="73" spans="1:6" x14ac:dyDescent="0.25">
      <c r="A73" s="222"/>
      <c r="B73" s="219"/>
      <c r="C73" s="214"/>
      <c r="D73" s="214"/>
      <c r="E73" s="211"/>
      <c r="F73" s="41"/>
    </row>
    <row r="74" spans="1:6" x14ac:dyDescent="0.25">
      <c r="A74" s="185"/>
      <c r="B74" s="188"/>
      <c r="C74" s="182"/>
      <c r="D74" s="182"/>
      <c r="E74" s="180"/>
      <c r="F74" s="36"/>
    </row>
    <row r="75" spans="1:6" x14ac:dyDescent="0.25">
      <c r="A75" s="186" t="s">
        <v>40</v>
      </c>
      <c r="B75" s="189" t="s">
        <v>235</v>
      </c>
      <c r="C75" s="183">
        <v>18571.43</v>
      </c>
      <c r="D75" s="183">
        <v>19500</v>
      </c>
      <c r="E75" s="179" t="s">
        <v>106</v>
      </c>
      <c r="F75" s="45" t="s">
        <v>51</v>
      </c>
    </row>
    <row r="76" spans="1:6" x14ac:dyDescent="0.25">
      <c r="A76" s="187"/>
      <c r="B76" s="190"/>
      <c r="C76" s="184"/>
      <c r="D76" s="184"/>
      <c r="E76" s="181"/>
      <c r="F76" s="46"/>
    </row>
    <row r="77" spans="1:6" x14ac:dyDescent="0.25">
      <c r="A77" s="35"/>
      <c r="B77" s="4"/>
      <c r="C77" s="4"/>
      <c r="D77" s="4"/>
      <c r="E77" s="4"/>
      <c r="F77" s="39"/>
    </row>
    <row r="78" spans="1:6" x14ac:dyDescent="0.25">
      <c r="A78" s="199" t="s">
        <v>41</v>
      </c>
      <c r="B78" s="196" t="s">
        <v>100</v>
      </c>
      <c r="C78" s="197">
        <v>30992</v>
      </c>
      <c r="D78" s="197">
        <v>38740</v>
      </c>
      <c r="E78" s="198" t="s">
        <v>106</v>
      </c>
      <c r="F78" s="45" t="s">
        <v>240</v>
      </c>
    </row>
    <row r="79" spans="1:6" x14ac:dyDescent="0.25">
      <c r="A79" s="205"/>
      <c r="B79" s="206"/>
      <c r="C79" s="203"/>
      <c r="D79" s="203"/>
      <c r="E79" s="201"/>
      <c r="F79" s="46"/>
    </row>
    <row r="80" spans="1:6" x14ac:dyDescent="0.25">
      <c r="A80" s="10"/>
      <c r="B80" s="207" t="s">
        <v>229</v>
      </c>
      <c r="C80" s="16"/>
      <c r="D80" s="17"/>
      <c r="E80" s="17"/>
      <c r="F80" s="44"/>
    </row>
    <row r="81" spans="1:9" x14ac:dyDescent="0.25">
      <c r="A81" s="204" t="s">
        <v>102</v>
      </c>
      <c r="B81" s="167" t="s">
        <v>233</v>
      </c>
      <c r="C81" s="202">
        <v>52632</v>
      </c>
      <c r="D81" s="202">
        <v>65790</v>
      </c>
      <c r="E81" s="200" t="s">
        <v>106</v>
      </c>
      <c r="F81" s="45" t="s">
        <v>240</v>
      </c>
    </row>
    <row r="82" spans="1:9" x14ac:dyDescent="0.25">
      <c r="A82" s="187"/>
      <c r="B82" s="168"/>
      <c r="C82" s="184"/>
      <c r="D82" s="184"/>
      <c r="E82" s="181"/>
      <c r="F82" s="46"/>
    </row>
    <row r="83" spans="1:9" x14ac:dyDescent="0.25">
      <c r="A83" s="37" t="s">
        <v>107</v>
      </c>
      <c r="B83" s="19" t="s">
        <v>101</v>
      </c>
      <c r="C83" s="70">
        <v>10400</v>
      </c>
      <c r="D83" s="20">
        <v>13000</v>
      </c>
      <c r="E83" s="21" t="s">
        <v>106</v>
      </c>
      <c r="F83" s="38" t="s">
        <v>51</v>
      </c>
    </row>
    <row r="84" spans="1:9" x14ac:dyDescent="0.25">
      <c r="A84" s="43" t="s">
        <v>126</v>
      </c>
      <c r="B84" s="19" t="s">
        <v>103</v>
      </c>
      <c r="C84" s="70">
        <v>18640</v>
      </c>
      <c r="D84" s="20">
        <v>23300</v>
      </c>
      <c r="E84" s="21" t="s">
        <v>106</v>
      </c>
      <c r="F84" s="38" t="s">
        <v>51</v>
      </c>
    </row>
    <row r="85" spans="1:9" x14ac:dyDescent="0.25">
      <c r="A85" s="35"/>
      <c r="B85" s="15"/>
      <c r="C85" s="15"/>
      <c r="D85" s="15"/>
      <c r="E85" s="15"/>
      <c r="F85" s="195"/>
      <c r="G85" s="63"/>
    </row>
    <row r="86" spans="1:9" x14ac:dyDescent="0.25">
      <c r="A86" s="185" t="s">
        <v>128</v>
      </c>
      <c r="B86" s="188" t="s">
        <v>104</v>
      </c>
      <c r="C86" s="182">
        <v>42744</v>
      </c>
      <c r="D86" s="182">
        <v>53430</v>
      </c>
      <c r="E86" s="180" t="s">
        <v>106</v>
      </c>
      <c r="F86" s="45" t="s">
        <v>240</v>
      </c>
      <c r="G86" s="63"/>
    </row>
    <row r="87" spans="1:9" ht="15.75" thickBot="1" x14ac:dyDescent="0.3">
      <c r="A87" s="191"/>
      <c r="B87" s="192"/>
      <c r="C87" s="193"/>
      <c r="D87" s="193"/>
      <c r="E87" s="178"/>
      <c r="F87" s="47"/>
      <c r="G87" s="64"/>
    </row>
    <row r="88" spans="1:9" ht="15.75" thickBot="1" x14ac:dyDescent="0.3">
      <c r="A88" s="34"/>
      <c r="B88" s="11" t="s">
        <v>105</v>
      </c>
      <c r="C88" s="59">
        <f>C86+C84+C83+C81+C78+C74+C73</f>
        <v>155408</v>
      </c>
      <c r="D88" s="68">
        <f>SUM(D67:D87)</f>
        <v>290000</v>
      </c>
      <c r="E88" s="8"/>
      <c r="F88" s="27"/>
      <c r="H88" s="63"/>
      <c r="I88" s="63"/>
    </row>
    <row r="89" spans="1:9" x14ac:dyDescent="0.25">
      <c r="A89" s="86" t="s">
        <v>132</v>
      </c>
      <c r="B89" s="120" t="s">
        <v>127</v>
      </c>
      <c r="C89" s="74">
        <v>4000</v>
      </c>
      <c r="D89" s="74">
        <v>5000</v>
      </c>
      <c r="E89" s="114" t="s">
        <v>130</v>
      </c>
      <c r="F89" s="115" t="s">
        <v>51</v>
      </c>
      <c r="H89" s="63"/>
      <c r="I89" s="63"/>
    </row>
    <row r="90" spans="1:9" ht="14.25" customHeight="1" x14ac:dyDescent="0.25">
      <c r="A90" s="37" t="s">
        <v>135</v>
      </c>
      <c r="B90" s="15" t="s">
        <v>129</v>
      </c>
      <c r="C90" s="70">
        <v>8000</v>
      </c>
      <c r="D90" s="70">
        <v>10000</v>
      </c>
      <c r="E90" s="116" t="s">
        <v>131</v>
      </c>
      <c r="F90" s="117" t="s">
        <v>51</v>
      </c>
      <c r="H90" s="64"/>
    </row>
    <row r="91" spans="1:9" ht="15.75" thickBot="1" x14ac:dyDescent="0.3">
      <c r="A91" s="103"/>
      <c r="B91" s="121" t="s">
        <v>64</v>
      </c>
      <c r="C91" s="105">
        <v>12000</v>
      </c>
      <c r="D91" s="105">
        <v>15000</v>
      </c>
      <c r="E91" s="107"/>
      <c r="F91" s="119"/>
    </row>
    <row r="92" spans="1:9" x14ac:dyDescent="0.25">
      <c r="A92" s="86" t="s">
        <v>138</v>
      </c>
      <c r="B92" s="120" t="s">
        <v>133</v>
      </c>
      <c r="C92" s="74">
        <v>11600</v>
      </c>
      <c r="D92" s="74">
        <v>14500</v>
      </c>
      <c r="E92" s="114" t="s">
        <v>134</v>
      </c>
      <c r="F92" s="194" t="s">
        <v>51</v>
      </c>
    </row>
    <row r="93" spans="1:9" x14ac:dyDescent="0.25">
      <c r="A93" s="37" t="s">
        <v>141</v>
      </c>
      <c r="B93" s="122" t="s">
        <v>136</v>
      </c>
      <c r="C93" s="125">
        <v>20000</v>
      </c>
      <c r="D93" s="125">
        <v>25000</v>
      </c>
      <c r="E93" s="118" t="s">
        <v>137</v>
      </c>
      <c r="F93" s="46" t="s">
        <v>240</v>
      </c>
    </row>
    <row r="94" spans="1:9" x14ac:dyDescent="0.25">
      <c r="A94" s="37" t="s">
        <v>234</v>
      </c>
      <c r="B94" s="123" t="s">
        <v>139</v>
      </c>
      <c r="C94" s="126">
        <v>8000</v>
      </c>
      <c r="D94" s="126">
        <v>10000</v>
      </c>
      <c r="E94" s="116" t="s">
        <v>140</v>
      </c>
      <c r="F94" s="195" t="s">
        <v>51</v>
      </c>
    </row>
    <row r="95" spans="1:9" x14ac:dyDescent="0.25">
      <c r="A95" s="37" t="s">
        <v>238</v>
      </c>
      <c r="B95" s="15" t="s">
        <v>142</v>
      </c>
      <c r="C95" s="70">
        <v>35200</v>
      </c>
      <c r="D95" s="70">
        <v>44000</v>
      </c>
      <c r="E95" s="116" t="s">
        <v>143</v>
      </c>
      <c r="F95" s="195" t="s">
        <v>240</v>
      </c>
    </row>
    <row r="96" spans="1:9" ht="15.75" thickBot="1" x14ac:dyDescent="0.3">
      <c r="A96" s="55"/>
      <c r="B96" s="124" t="s">
        <v>144</v>
      </c>
      <c r="C96" s="92">
        <f>SUM(C92:C94)</f>
        <v>39600</v>
      </c>
      <c r="D96" s="92">
        <f>SUM(D92:D94)</f>
        <v>49500</v>
      </c>
      <c r="E96" s="51"/>
      <c r="F96" s="85"/>
    </row>
  </sheetData>
  <mergeCells count="58">
    <mergeCell ref="F46:F47"/>
    <mergeCell ref="E46:E47"/>
    <mergeCell ref="E44:E45"/>
    <mergeCell ref="E40:E43"/>
    <mergeCell ref="F40:F43"/>
    <mergeCell ref="F33:F34"/>
    <mergeCell ref="E36:E37"/>
    <mergeCell ref="F36:F37"/>
    <mergeCell ref="F38:F39"/>
    <mergeCell ref="E38:E39"/>
    <mergeCell ref="E33:E34"/>
    <mergeCell ref="E71:E73"/>
    <mergeCell ref="C71:C73"/>
    <mergeCell ref="D71:D73"/>
    <mergeCell ref="A68:A70"/>
    <mergeCell ref="B68:B70"/>
    <mergeCell ref="B71:B73"/>
    <mergeCell ref="A71:A73"/>
    <mergeCell ref="F54:F55"/>
    <mergeCell ref="A54:A55"/>
    <mergeCell ref="C68:C70"/>
    <mergeCell ref="D68:D70"/>
    <mergeCell ref="E68:E70"/>
    <mergeCell ref="E56:E57"/>
    <mergeCell ref="E54:E55"/>
    <mergeCell ref="E61:E63"/>
    <mergeCell ref="F58:F59"/>
    <mergeCell ref="E58:E59"/>
    <mergeCell ref="A14:A15"/>
    <mergeCell ref="A56:A57"/>
    <mergeCell ref="A58:A59"/>
    <mergeCell ref="A40:A42"/>
    <mergeCell ref="B40:B42"/>
    <mergeCell ref="D21:D23"/>
    <mergeCell ref="B61:B63"/>
    <mergeCell ref="A61:A63"/>
    <mergeCell ref="B18:B20"/>
    <mergeCell ref="A18:A20"/>
    <mergeCell ref="C40:C42"/>
    <mergeCell ref="D40:D42"/>
    <mergeCell ref="C61:C63"/>
    <mergeCell ref="D61:D63"/>
    <mergeCell ref="F24:F25"/>
    <mergeCell ref="E14:E15"/>
    <mergeCell ref="A8:E8"/>
    <mergeCell ref="C24:C25"/>
    <mergeCell ref="D24:D25"/>
    <mergeCell ref="E24:E25"/>
    <mergeCell ref="E21:E23"/>
    <mergeCell ref="E18:E20"/>
    <mergeCell ref="D18:D20"/>
    <mergeCell ref="C18:C20"/>
    <mergeCell ref="C21:C23"/>
    <mergeCell ref="B21:B23"/>
    <mergeCell ref="A21:A23"/>
    <mergeCell ref="A24:A25"/>
    <mergeCell ref="D14:D15"/>
    <mergeCell ref="C14:C15"/>
  </mergeCells>
  <pageMargins left="0.43" right="0.70866141732283472" top="0.74803149606299213" bottom="0.4" header="0.31496062992125984" footer="0.2"/>
  <pageSetup paperSize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7"/>
  <sheetViews>
    <sheetView topLeftCell="A31" workbookViewId="0">
      <selection activeCell="E60" sqref="E60"/>
    </sheetView>
  </sheetViews>
  <sheetFormatPr defaultRowHeight="15" x14ac:dyDescent="0.25"/>
  <cols>
    <col min="1" max="1" width="12.5703125" customWidth="1"/>
    <col min="2" max="2" width="8.140625" customWidth="1"/>
    <col min="3" max="3" width="12.28515625" customWidth="1"/>
    <col min="4" max="4" width="17" customWidth="1"/>
    <col min="5" max="5" width="18.28515625" customWidth="1"/>
    <col min="6" max="6" width="29.7109375" customWidth="1"/>
    <col min="7" max="7" width="29.140625" customWidth="1"/>
  </cols>
  <sheetData>
    <row r="1" spans="1:6" x14ac:dyDescent="0.25">
      <c r="A1" s="246" t="s">
        <v>146</v>
      </c>
      <c r="B1" s="248" t="s">
        <v>148</v>
      </c>
      <c r="C1" s="129" t="s">
        <v>149</v>
      </c>
      <c r="D1" s="248" t="s">
        <v>151</v>
      </c>
      <c r="E1" s="248" t="s">
        <v>223</v>
      </c>
      <c r="F1" s="244" t="s">
        <v>152</v>
      </c>
    </row>
    <row r="2" spans="1:6" ht="15.75" thickBot="1" x14ac:dyDescent="0.3">
      <c r="A2" s="247"/>
      <c r="B2" s="249"/>
      <c r="C2" s="83" t="s">
        <v>150</v>
      </c>
      <c r="D2" s="249"/>
      <c r="E2" s="249"/>
      <c r="F2" s="245"/>
    </row>
    <row r="3" spans="1:6" x14ac:dyDescent="0.25">
      <c r="A3" s="139"/>
      <c r="B3" s="6"/>
      <c r="C3" s="6"/>
      <c r="D3" s="136"/>
      <c r="E3" s="136"/>
      <c r="F3" s="82" t="s">
        <v>158</v>
      </c>
    </row>
    <row r="4" spans="1:6" x14ac:dyDescent="0.25">
      <c r="A4" s="142" t="s">
        <v>147</v>
      </c>
      <c r="B4" s="23" t="s">
        <v>153</v>
      </c>
      <c r="C4" s="152" t="s">
        <v>224</v>
      </c>
      <c r="D4" s="137">
        <v>2.4</v>
      </c>
      <c r="E4" s="137">
        <v>13200</v>
      </c>
      <c r="F4" s="45" t="s">
        <v>159</v>
      </c>
    </row>
    <row r="5" spans="1:6" x14ac:dyDescent="0.25">
      <c r="A5" s="140"/>
      <c r="B5" s="4"/>
      <c r="C5" s="134">
        <v>5500</v>
      </c>
      <c r="D5" s="137"/>
      <c r="E5" s="137"/>
      <c r="F5" s="45" t="s">
        <v>160</v>
      </c>
    </row>
    <row r="6" spans="1:6" x14ac:dyDescent="0.25">
      <c r="A6" s="140" t="s">
        <v>163</v>
      </c>
      <c r="B6" s="4"/>
      <c r="C6" s="134"/>
      <c r="D6" s="137"/>
      <c r="E6" s="137"/>
      <c r="F6" s="45"/>
    </row>
    <row r="7" spans="1:6" x14ac:dyDescent="0.25">
      <c r="A7" s="140" t="s">
        <v>160</v>
      </c>
      <c r="B7" s="4"/>
      <c r="C7" s="134"/>
      <c r="D7" s="137"/>
      <c r="E7" s="137"/>
      <c r="F7" s="45" t="s">
        <v>161</v>
      </c>
    </row>
    <row r="8" spans="1:6" ht="15.75" thickBot="1" x14ac:dyDescent="0.3">
      <c r="A8" s="141"/>
      <c r="B8" s="130"/>
      <c r="C8" s="146"/>
      <c r="D8" s="137"/>
      <c r="E8" s="137"/>
      <c r="F8" s="45" t="s">
        <v>227</v>
      </c>
    </row>
    <row r="9" spans="1:6" x14ac:dyDescent="0.25">
      <c r="A9" s="142" t="s">
        <v>154</v>
      </c>
      <c r="B9" s="23" t="s">
        <v>153</v>
      </c>
      <c r="C9" s="152" t="s">
        <v>224</v>
      </c>
      <c r="D9" s="136"/>
      <c r="E9" s="136"/>
      <c r="F9" s="82" t="s">
        <v>158</v>
      </c>
    </row>
    <row r="10" spans="1:6" x14ac:dyDescent="0.25">
      <c r="A10" s="140"/>
      <c r="B10" s="23"/>
      <c r="C10" s="134">
        <v>5500</v>
      </c>
      <c r="D10" s="137">
        <v>2.2999999999999998</v>
      </c>
      <c r="E10" s="137">
        <v>12650</v>
      </c>
      <c r="F10" s="45" t="s">
        <v>159</v>
      </c>
    </row>
    <row r="11" spans="1:6" x14ac:dyDescent="0.25">
      <c r="A11" s="140" t="s">
        <v>164</v>
      </c>
      <c r="B11" s="23"/>
      <c r="C11" s="133"/>
      <c r="D11" s="137"/>
      <c r="E11" s="137"/>
      <c r="F11" s="45" t="s">
        <v>165</v>
      </c>
    </row>
    <row r="12" spans="1:6" x14ac:dyDescent="0.25">
      <c r="A12" s="140"/>
      <c r="B12" s="23"/>
      <c r="C12" s="133"/>
      <c r="D12" s="137"/>
      <c r="E12" s="137"/>
      <c r="F12" s="45"/>
    </row>
    <row r="13" spans="1:6" x14ac:dyDescent="0.25">
      <c r="A13" s="140"/>
      <c r="B13" s="23"/>
      <c r="C13" s="133"/>
      <c r="D13" s="137"/>
      <c r="E13" s="137"/>
      <c r="F13" s="45" t="s">
        <v>161</v>
      </c>
    </row>
    <row r="14" spans="1:6" ht="15.75" thickBot="1" x14ac:dyDescent="0.3">
      <c r="A14" s="141"/>
      <c r="B14" s="132"/>
      <c r="C14" s="135"/>
      <c r="D14" s="138"/>
      <c r="E14" s="138"/>
      <c r="F14" s="47" t="s">
        <v>227</v>
      </c>
    </row>
    <row r="15" spans="1:6" x14ac:dyDescent="0.25">
      <c r="A15" s="142" t="s">
        <v>155</v>
      </c>
      <c r="B15" s="23" t="s">
        <v>153</v>
      </c>
      <c r="C15" s="152" t="s">
        <v>224</v>
      </c>
      <c r="D15" s="137"/>
      <c r="E15" s="137"/>
      <c r="F15" s="45" t="s">
        <v>158</v>
      </c>
    </row>
    <row r="16" spans="1:6" x14ac:dyDescent="0.25">
      <c r="A16" s="140"/>
      <c r="B16" s="23"/>
      <c r="C16" s="134">
        <v>5500</v>
      </c>
      <c r="D16" s="137">
        <v>1.8</v>
      </c>
      <c r="E16" s="137">
        <v>9900</v>
      </c>
      <c r="F16" s="45" t="s">
        <v>159</v>
      </c>
    </row>
    <row r="17" spans="1:6" x14ac:dyDescent="0.25">
      <c r="A17" s="140" t="s">
        <v>166</v>
      </c>
      <c r="B17" s="23"/>
      <c r="C17" s="133"/>
      <c r="D17" s="137"/>
      <c r="E17" s="137"/>
      <c r="F17" s="45" t="s">
        <v>168</v>
      </c>
    </row>
    <row r="18" spans="1:6" x14ac:dyDescent="0.25">
      <c r="A18" s="140" t="s">
        <v>167</v>
      </c>
      <c r="B18" s="23"/>
      <c r="C18" s="133"/>
      <c r="D18" s="137"/>
      <c r="E18" s="137"/>
      <c r="F18" s="45"/>
    </row>
    <row r="19" spans="1:6" x14ac:dyDescent="0.25">
      <c r="A19" s="140"/>
      <c r="B19" s="23"/>
      <c r="C19" s="133"/>
      <c r="D19" s="137"/>
      <c r="E19" s="137"/>
      <c r="F19" s="45" t="s">
        <v>161</v>
      </c>
    </row>
    <row r="20" spans="1:6" ht="15.75" thickBot="1" x14ac:dyDescent="0.3">
      <c r="A20" s="141"/>
      <c r="B20" s="132"/>
      <c r="C20" s="135"/>
      <c r="D20" s="138"/>
      <c r="E20" s="138"/>
      <c r="F20" s="45" t="s">
        <v>227</v>
      </c>
    </row>
    <row r="21" spans="1:6" x14ac:dyDescent="0.25">
      <c r="A21" s="142" t="s">
        <v>156</v>
      </c>
      <c r="B21" s="23" t="s">
        <v>153</v>
      </c>
      <c r="C21" s="152" t="s">
        <v>224</v>
      </c>
      <c r="D21" s="137"/>
      <c r="E21" s="136"/>
      <c r="F21" s="82" t="s">
        <v>158</v>
      </c>
    </row>
    <row r="22" spans="1:6" x14ac:dyDescent="0.25">
      <c r="A22" s="140"/>
      <c r="B22" s="23"/>
      <c r="C22" s="134">
        <v>5500</v>
      </c>
      <c r="D22" s="137">
        <v>1.7</v>
      </c>
      <c r="E22" s="137">
        <v>9350</v>
      </c>
      <c r="F22" s="45" t="s">
        <v>159</v>
      </c>
    </row>
    <row r="23" spans="1:6" x14ac:dyDescent="0.25">
      <c r="A23" s="140" t="s">
        <v>169</v>
      </c>
      <c r="B23" s="23"/>
      <c r="C23" s="133"/>
      <c r="D23" s="137"/>
      <c r="E23" s="137"/>
      <c r="F23" s="45" t="s">
        <v>170</v>
      </c>
    </row>
    <row r="24" spans="1:6" x14ac:dyDescent="0.25">
      <c r="A24" s="140"/>
      <c r="B24" s="23"/>
      <c r="C24" s="133"/>
      <c r="D24" s="137"/>
      <c r="E24" s="137"/>
      <c r="F24" s="45"/>
    </row>
    <row r="25" spans="1:6" x14ac:dyDescent="0.25">
      <c r="A25" s="143"/>
      <c r="B25" s="23"/>
      <c r="C25" s="133"/>
      <c r="D25" s="145"/>
      <c r="E25" s="175"/>
      <c r="F25" s="144" t="s">
        <v>161</v>
      </c>
    </row>
    <row r="26" spans="1:6" ht="15.75" thickBot="1" x14ac:dyDescent="0.3">
      <c r="A26" s="141"/>
      <c r="B26" s="132"/>
      <c r="C26" s="135"/>
      <c r="D26" s="138"/>
      <c r="E26" s="138"/>
      <c r="F26" s="47" t="s">
        <v>162</v>
      </c>
    </row>
    <row r="27" spans="1:6" x14ac:dyDescent="0.25">
      <c r="A27" s="142" t="s">
        <v>157</v>
      </c>
      <c r="B27" s="23" t="s">
        <v>153</v>
      </c>
      <c r="C27" s="152" t="s">
        <v>225</v>
      </c>
      <c r="D27" s="137"/>
      <c r="E27" s="137"/>
      <c r="F27" s="45" t="s">
        <v>158</v>
      </c>
    </row>
    <row r="28" spans="1:6" x14ac:dyDescent="0.25">
      <c r="A28" s="140"/>
      <c r="B28" s="23"/>
      <c r="C28" s="134">
        <v>11000</v>
      </c>
      <c r="D28" s="137">
        <v>1.3</v>
      </c>
      <c r="E28" s="137">
        <v>14300</v>
      </c>
      <c r="F28" s="45" t="s">
        <v>232</v>
      </c>
    </row>
    <row r="29" spans="1:6" x14ac:dyDescent="0.25">
      <c r="A29" s="140" t="s">
        <v>231</v>
      </c>
      <c r="B29" s="23"/>
      <c r="C29" s="133"/>
      <c r="D29" s="137"/>
      <c r="E29" s="137"/>
      <c r="F29" s="45"/>
    </row>
    <row r="30" spans="1:6" x14ac:dyDescent="0.25">
      <c r="A30" s="140"/>
      <c r="B30" s="23"/>
      <c r="C30" s="133"/>
      <c r="D30" s="137"/>
      <c r="E30" s="137"/>
      <c r="F30" s="45" t="s">
        <v>161</v>
      </c>
    </row>
    <row r="31" spans="1:6" ht="15.75" thickBot="1" x14ac:dyDescent="0.3">
      <c r="A31" s="141"/>
      <c r="B31" s="132"/>
      <c r="C31" s="135"/>
      <c r="D31" s="138"/>
      <c r="E31" s="138"/>
      <c r="F31" s="45" t="s">
        <v>227</v>
      </c>
    </row>
    <row r="32" spans="1:6" x14ac:dyDescent="0.25">
      <c r="A32" s="149" t="s">
        <v>171</v>
      </c>
      <c r="B32" s="131" t="s">
        <v>153</v>
      </c>
      <c r="C32" s="152" t="s">
        <v>224</v>
      </c>
      <c r="D32" s="136"/>
      <c r="E32" s="176"/>
      <c r="F32" s="147" t="s">
        <v>158</v>
      </c>
    </row>
    <row r="33" spans="1:6" x14ac:dyDescent="0.25">
      <c r="A33" s="140"/>
      <c r="B33" s="23"/>
      <c r="C33" s="134">
        <v>5500</v>
      </c>
      <c r="D33" s="137">
        <v>1</v>
      </c>
      <c r="E33" s="137">
        <v>5500</v>
      </c>
      <c r="F33" s="45" t="s">
        <v>159</v>
      </c>
    </row>
    <row r="34" spans="1:6" x14ac:dyDescent="0.25">
      <c r="A34" s="140" t="s">
        <v>172</v>
      </c>
      <c r="B34" s="23"/>
      <c r="C34" s="133"/>
      <c r="D34" s="137"/>
      <c r="E34" s="137"/>
      <c r="F34" s="45" t="s">
        <v>174</v>
      </c>
    </row>
    <row r="35" spans="1:6" x14ac:dyDescent="0.25">
      <c r="A35" s="148" t="s">
        <v>173</v>
      </c>
      <c r="B35" s="4"/>
      <c r="C35" s="4"/>
      <c r="D35" s="154"/>
      <c r="E35" s="137"/>
      <c r="F35" s="36"/>
    </row>
    <row r="36" spans="1:6" x14ac:dyDescent="0.25">
      <c r="A36" s="35"/>
      <c r="B36" s="4"/>
      <c r="C36" s="4"/>
      <c r="D36" s="154"/>
      <c r="E36" s="175"/>
      <c r="F36" s="45" t="s">
        <v>161</v>
      </c>
    </row>
    <row r="37" spans="1:6" ht="15.75" thickBot="1" x14ac:dyDescent="0.3">
      <c r="A37" s="55"/>
      <c r="B37" s="130"/>
      <c r="C37" s="130"/>
      <c r="D37" s="155"/>
      <c r="E37" s="138"/>
      <c r="F37" s="45" t="s">
        <v>227</v>
      </c>
    </row>
    <row r="38" spans="1:6" x14ac:dyDescent="0.25">
      <c r="A38" s="151" t="s">
        <v>175</v>
      </c>
      <c r="B38" s="6" t="s">
        <v>153</v>
      </c>
      <c r="C38" s="152" t="s">
        <v>224</v>
      </c>
      <c r="D38" s="156"/>
      <c r="E38" s="136"/>
      <c r="F38" s="150" t="s">
        <v>158</v>
      </c>
    </row>
    <row r="39" spans="1:6" x14ac:dyDescent="0.25">
      <c r="A39" s="35"/>
      <c r="B39" s="4"/>
      <c r="C39" s="134">
        <v>5500</v>
      </c>
      <c r="D39" s="154">
        <v>1.8</v>
      </c>
      <c r="E39" s="137">
        <v>9900</v>
      </c>
      <c r="F39" s="36" t="s">
        <v>178</v>
      </c>
    </row>
    <row r="40" spans="1:6" x14ac:dyDescent="0.25">
      <c r="A40" s="35" t="s">
        <v>176</v>
      </c>
      <c r="B40" s="4"/>
      <c r="C40" s="133"/>
      <c r="D40" s="154"/>
      <c r="E40" s="137"/>
      <c r="F40" s="36" t="s">
        <v>179</v>
      </c>
    </row>
    <row r="41" spans="1:6" x14ac:dyDescent="0.25">
      <c r="A41" s="35" t="s">
        <v>177</v>
      </c>
      <c r="B41" s="4"/>
      <c r="C41" s="133"/>
      <c r="D41" s="154"/>
      <c r="E41" s="137"/>
      <c r="F41" s="36" t="s">
        <v>180</v>
      </c>
    </row>
    <row r="42" spans="1:6" x14ac:dyDescent="0.25">
      <c r="A42" s="35"/>
      <c r="B42" s="4"/>
      <c r="C42" s="133"/>
      <c r="D42" s="154"/>
      <c r="E42" s="137"/>
      <c r="F42" s="36"/>
    </row>
    <row r="43" spans="1:6" x14ac:dyDescent="0.25">
      <c r="A43" s="35"/>
      <c r="B43" s="4"/>
      <c r="C43" s="133"/>
      <c r="D43" s="154"/>
      <c r="E43" s="137"/>
      <c r="F43" s="45" t="s">
        <v>161</v>
      </c>
    </row>
    <row r="44" spans="1:6" ht="15.75" thickBot="1" x14ac:dyDescent="0.3">
      <c r="A44" s="55"/>
      <c r="B44" s="130"/>
      <c r="C44" s="135"/>
      <c r="D44" s="155"/>
      <c r="E44" s="138"/>
      <c r="F44" s="45" t="s">
        <v>227</v>
      </c>
    </row>
    <row r="45" spans="1:6" x14ac:dyDescent="0.25">
      <c r="A45" s="151" t="s">
        <v>181</v>
      </c>
      <c r="B45" s="6" t="s">
        <v>153</v>
      </c>
      <c r="C45" s="152" t="s">
        <v>224</v>
      </c>
      <c r="D45" s="156"/>
      <c r="E45" s="136"/>
      <c r="F45" s="150" t="s">
        <v>158</v>
      </c>
    </row>
    <row r="46" spans="1:6" x14ac:dyDescent="0.25">
      <c r="A46" s="35"/>
      <c r="B46" s="4"/>
      <c r="C46" s="134">
        <v>5500</v>
      </c>
      <c r="D46" s="154">
        <v>3.73</v>
      </c>
      <c r="E46" s="137">
        <v>20515</v>
      </c>
      <c r="F46" s="36" t="s">
        <v>183</v>
      </c>
    </row>
    <row r="47" spans="1:6" x14ac:dyDescent="0.25">
      <c r="A47" s="35" t="s">
        <v>182</v>
      </c>
      <c r="B47" s="4"/>
      <c r="C47" s="133"/>
      <c r="D47" s="154"/>
      <c r="E47" s="137"/>
      <c r="F47" s="36"/>
    </row>
    <row r="48" spans="1:6" x14ac:dyDescent="0.25">
      <c r="A48" s="35"/>
      <c r="B48" s="4"/>
      <c r="C48" s="133"/>
      <c r="D48" s="154"/>
      <c r="E48" s="137"/>
      <c r="F48" s="45" t="s">
        <v>161</v>
      </c>
    </row>
    <row r="49" spans="1:6" ht="15.75" thickBot="1" x14ac:dyDescent="0.3">
      <c r="A49" s="55"/>
      <c r="B49" s="130"/>
      <c r="C49" s="135"/>
      <c r="D49" s="155"/>
      <c r="E49" s="138"/>
      <c r="F49" s="47" t="s">
        <v>227</v>
      </c>
    </row>
    <row r="50" spans="1:6" x14ac:dyDescent="0.25">
      <c r="A50" s="24"/>
      <c r="B50" s="10"/>
      <c r="C50" s="158"/>
      <c r="D50" s="30"/>
      <c r="E50" s="28"/>
      <c r="F50" s="10"/>
    </row>
    <row r="51" spans="1:6" ht="15.75" thickBot="1" x14ac:dyDescent="0.3">
      <c r="A51" s="159"/>
      <c r="B51" s="159"/>
      <c r="C51" s="160"/>
      <c r="D51" s="161"/>
      <c r="E51" s="52"/>
      <c r="F51" s="159"/>
    </row>
    <row r="52" spans="1:6" x14ac:dyDescent="0.25">
      <c r="A52" s="157" t="s">
        <v>184</v>
      </c>
      <c r="B52" s="4" t="s">
        <v>153</v>
      </c>
      <c r="C52" s="152" t="s">
        <v>224</v>
      </c>
      <c r="D52" s="154"/>
      <c r="E52" s="137"/>
      <c r="F52" s="150" t="s">
        <v>158</v>
      </c>
    </row>
    <row r="53" spans="1:6" x14ac:dyDescent="0.25">
      <c r="A53" s="35"/>
      <c r="B53" s="4"/>
      <c r="C53" s="134">
        <v>5500</v>
      </c>
      <c r="D53" s="154">
        <v>1.8</v>
      </c>
      <c r="E53" s="137">
        <v>9900</v>
      </c>
      <c r="F53" s="36" t="s">
        <v>179</v>
      </c>
    </row>
    <row r="54" spans="1:6" x14ac:dyDescent="0.25">
      <c r="A54" s="35" t="s">
        <v>185</v>
      </c>
      <c r="B54" s="4"/>
      <c r="C54" s="133"/>
      <c r="D54" s="154"/>
      <c r="E54" s="137"/>
      <c r="F54" s="36" t="s">
        <v>186</v>
      </c>
    </row>
    <row r="55" spans="1:6" x14ac:dyDescent="0.25">
      <c r="A55" s="35"/>
      <c r="B55" s="4"/>
      <c r="C55" s="133"/>
      <c r="D55" s="154"/>
      <c r="E55" s="137"/>
      <c r="F55" s="36"/>
    </row>
    <row r="56" spans="1:6" x14ac:dyDescent="0.25">
      <c r="A56" s="35"/>
      <c r="B56" s="4"/>
      <c r="C56" s="133"/>
      <c r="D56" s="154"/>
      <c r="E56" s="137"/>
      <c r="F56" s="45" t="s">
        <v>161</v>
      </c>
    </row>
    <row r="57" spans="1:6" ht="15.75" thickBot="1" x14ac:dyDescent="0.3">
      <c r="A57" s="55"/>
      <c r="B57" s="130"/>
      <c r="C57" s="135"/>
      <c r="D57" s="155"/>
      <c r="E57" s="138"/>
      <c r="F57" s="45" t="s">
        <v>227</v>
      </c>
    </row>
    <row r="58" spans="1:6" x14ac:dyDescent="0.25">
      <c r="A58" s="151" t="s">
        <v>187</v>
      </c>
      <c r="B58" s="6" t="s">
        <v>153</v>
      </c>
      <c r="C58" s="152" t="s">
        <v>224</v>
      </c>
      <c r="D58" s="156"/>
      <c r="E58" s="136"/>
      <c r="F58" s="150" t="s">
        <v>158</v>
      </c>
    </row>
    <row r="59" spans="1:6" x14ac:dyDescent="0.25">
      <c r="A59" s="35"/>
      <c r="B59" s="4"/>
      <c r="C59" s="134">
        <v>5500</v>
      </c>
      <c r="D59" s="154">
        <v>5</v>
      </c>
      <c r="E59" s="137">
        <v>27500</v>
      </c>
      <c r="F59" s="36" t="s">
        <v>239</v>
      </c>
    </row>
    <row r="60" spans="1:6" x14ac:dyDescent="0.25">
      <c r="A60" s="35" t="s">
        <v>188</v>
      </c>
      <c r="B60" s="4"/>
      <c r="C60" s="133"/>
      <c r="D60" s="154"/>
      <c r="E60" s="137"/>
      <c r="F60" s="36"/>
    </row>
    <row r="61" spans="1:6" x14ac:dyDescent="0.25">
      <c r="A61" s="35" t="s">
        <v>189</v>
      </c>
      <c r="B61" s="4"/>
      <c r="C61" s="133"/>
      <c r="D61" s="154"/>
      <c r="E61" s="137"/>
      <c r="F61" s="45" t="s">
        <v>161</v>
      </c>
    </row>
    <row r="62" spans="1:6" ht="15.75" thickBot="1" x14ac:dyDescent="0.3">
      <c r="A62" s="55"/>
      <c r="B62" s="130"/>
      <c r="C62" s="135"/>
      <c r="D62" s="155"/>
      <c r="E62" s="138"/>
      <c r="F62" s="45" t="s">
        <v>227</v>
      </c>
    </row>
    <row r="63" spans="1:6" x14ac:dyDescent="0.25">
      <c r="A63" s="153" t="s">
        <v>190</v>
      </c>
      <c r="B63" s="6" t="s">
        <v>153</v>
      </c>
      <c r="C63" s="152" t="s">
        <v>224</v>
      </c>
      <c r="D63" s="156"/>
      <c r="E63" s="136"/>
      <c r="F63" s="150" t="s">
        <v>158</v>
      </c>
    </row>
    <row r="64" spans="1:6" x14ac:dyDescent="0.25">
      <c r="A64" s="35"/>
      <c r="B64" s="4"/>
      <c r="C64" s="134">
        <v>5500</v>
      </c>
      <c r="D64" s="154">
        <v>1.95</v>
      </c>
      <c r="E64" s="137">
        <v>10725</v>
      </c>
      <c r="F64" s="36" t="s">
        <v>159</v>
      </c>
    </row>
    <row r="65" spans="1:6" x14ac:dyDescent="0.25">
      <c r="A65" s="35" t="s">
        <v>191</v>
      </c>
      <c r="B65" s="4"/>
      <c r="C65" s="133"/>
      <c r="D65" s="154"/>
      <c r="E65" s="137"/>
      <c r="F65" s="36" t="s">
        <v>192</v>
      </c>
    </row>
    <row r="66" spans="1:6" x14ac:dyDescent="0.25">
      <c r="A66" s="35"/>
      <c r="B66" s="4"/>
      <c r="C66" s="133"/>
      <c r="D66" s="154"/>
      <c r="E66" s="137"/>
      <c r="F66" s="36" t="s">
        <v>193</v>
      </c>
    </row>
    <row r="67" spans="1:6" x14ac:dyDescent="0.25">
      <c r="A67" s="35"/>
      <c r="B67" s="4"/>
      <c r="C67" s="133"/>
      <c r="D67" s="154"/>
      <c r="E67" s="137"/>
      <c r="F67" s="36"/>
    </row>
    <row r="68" spans="1:6" x14ac:dyDescent="0.25">
      <c r="A68" s="35"/>
      <c r="B68" s="4"/>
      <c r="C68" s="133"/>
      <c r="D68" s="154"/>
      <c r="E68" s="175"/>
      <c r="F68" s="45" t="s">
        <v>161</v>
      </c>
    </row>
    <row r="69" spans="1:6" ht="15.75" thickBot="1" x14ac:dyDescent="0.3">
      <c r="A69" s="55"/>
      <c r="B69" s="130"/>
      <c r="C69" s="135"/>
      <c r="D69" s="155"/>
      <c r="E69" s="177"/>
      <c r="F69" s="45" t="s">
        <v>227</v>
      </c>
    </row>
    <row r="70" spans="1:6" x14ac:dyDescent="0.25">
      <c r="A70" s="151" t="s">
        <v>194</v>
      </c>
      <c r="B70" s="6" t="s">
        <v>153</v>
      </c>
      <c r="C70" s="152" t="s">
        <v>224</v>
      </c>
      <c r="D70" s="156"/>
      <c r="E70" s="136"/>
      <c r="F70" s="150" t="s">
        <v>158</v>
      </c>
    </row>
    <row r="71" spans="1:6" x14ac:dyDescent="0.25">
      <c r="A71" s="35"/>
      <c r="B71" s="4"/>
      <c r="C71" s="134">
        <v>5500</v>
      </c>
      <c r="D71" s="154">
        <v>1.7</v>
      </c>
      <c r="E71" s="137">
        <v>9350</v>
      </c>
      <c r="F71" s="36" t="s">
        <v>197</v>
      </c>
    </row>
    <row r="72" spans="1:6" x14ac:dyDescent="0.25">
      <c r="A72" s="35" t="s">
        <v>195</v>
      </c>
      <c r="B72" s="4"/>
      <c r="C72" s="4"/>
      <c r="D72" s="154"/>
      <c r="E72" s="137"/>
      <c r="F72" s="36" t="s">
        <v>198</v>
      </c>
    </row>
    <row r="73" spans="1:6" x14ac:dyDescent="0.25">
      <c r="A73" s="35" t="s">
        <v>196</v>
      </c>
      <c r="B73" s="4"/>
      <c r="C73" s="4"/>
      <c r="D73" s="154"/>
      <c r="E73" s="137"/>
      <c r="F73" s="36"/>
    </row>
    <row r="74" spans="1:6" x14ac:dyDescent="0.25">
      <c r="A74" s="35"/>
      <c r="B74" s="4"/>
      <c r="C74" s="4"/>
      <c r="D74" s="154"/>
      <c r="E74" s="137"/>
      <c r="F74" s="45" t="s">
        <v>161</v>
      </c>
    </row>
    <row r="75" spans="1:6" ht="15.75" thickBot="1" x14ac:dyDescent="0.3">
      <c r="A75" s="55"/>
      <c r="B75" s="130"/>
      <c r="C75" s="130"/>
      <c r="D75" s="155"/>
      <c r="E75" s="138"/>
      <c r="F75" s="45" t="s">
        <v>227</v>
      </c>
    </row>
    <row r="76" spans="1:6" x14ac:dyDescent="0.25">
      <c r="A76" s="151" t="s">
        <v>199</v>
      </c>
      <c r="B76" s="6" t="s">
        <v>153</v>
      </c>
      <c r="C76" s="152" t="s">
        <v>224</v>
      </c>
      <c r="D76" s="156"/>
      <c r="E76" s="136"/>
      <c r="F76" s="150" t="s">
        <v>158</v>
      </c>
    </row>
    <row r="77" spans="1:6" x14ac:dyDescent="0.25">
      <c r="A77" s="35"/>
      <c r="B77" s="4"/>
      <c r="C77" s="134">
        <v>5500</v>
      </c>
      <c r="D77" s="154">
        <v>2.2000000000000002</v>
      </c>
      <c r="E77" s="137">
        <v>12100</v>
      </c>
      <c r="F77" s="36" t="s">
        <v>159</v>
      </c>
    </row>
    <row r="78" spans="1:6" x14ac:dyDescent="0.25">
      <c r="A78" s="35" t="s">
        <v>163</v>
      </c>
      <c r="B78" s="4"/>
      <c r="C78" s="4"/>
      <c r="D78" s="154"/>
      <c r="E78" s="137"/>
      <c r="F78" s="36" t="s">
        <v>226</v>
      </c>
    </row>
    <row r="79" spans="1:6" x14ac:dyDescent="0.25">
      <c r="A79" s="35" t="s">
        <v>200</v>
      </c>
      <c r="B79" s="4"/>
      <c r="C79" s="4"/>
      <c r="D79" s="154"/>
      <c r="E79" s="137"/>
      <c r="F79" s="36" t="s">
        <v>210</v>
      </c>
    </row>
    <row r="80" spans="1:6" x14ac:dyDescent="0.25">
      <c r="A80" s="35" t="s">
        <v>201</v>
      </c>
      <c r="B80" s="4"/>
      <c r="C80" s="4"/>
      <c r="D80" s="154"/>
      <c r="E80" s="137"/>
      <c r="F80" s="36"/>
    </row>
    <row r="81" spans="1:6" x14ac:dyDescent="0.25">
      <c r="A81" s="35"/>
      <c r="B81" s="4"/>
      <c r="C81" s="4"/>
      <c r="D81" s="154"/>
      <c r="E81" s="137"/>
      <c r="F81" s="45" t="s">
        <v>161</v>
      </c>
    </row>
    <row r="82" spans="1:6" ht="15.75" thickBot="1" x14ac:dyDescent="0.3">
      <c r="A82" s="55"/>
      <c r="B82" s="130"/>
      <c r="C82" s="130"/>
      <c r="D82" s="155"/>
      <c r="E82" s="138"/>
      <c r="F82" s="45" t="s">
        <v>227</v>
      </c>
    </row>
    <row r="83" spans="1:6" x14ac:dyDescent="0.25">
      <c r="A83" s="153" t="s">
        <v>202</v>
      </c>
      <c r="B83" s="6" t="s">
        <v>153</v>
      </c>
      <c r="C83" s="152" t="s">
        <v>224</v>
      </c>
      <c r="D83" s="156"/>
      <c r="E83" s="136"/>
      <c r="F83" s="150" t="s">
        <v>158</v>
      </c>
    </row>
    <row r="84" spans="1:6" x14ac:dyDescent="0.25">
      <c r="A84" s="35"/>
      <c r="B84" s="4"/>
      <c r="C84" s="134">
        <v>5500</v>
      </c>
      <c r="D84" s="154">
        <v>1.8</v>
      </c>
      <c r="E84" s="137">
        <v>9900</v>
      </c>
      <c r="F84" s="36" t="s">
        <v>159</v>
      </c>
    </row>
    <row r="85" spans="1:6" x14ac:dyDescent="0.25">
      <c r="A85" s="35" t="s">
        <v>203</v>
      </c>
      <c r="B85" s="4"/>
      <c r="C85" s="4"/>
      <c r="D85" s="154"/>
      <c r="E85" s="137"/>
      <c r="F85" s="36" t="s">
        <v>204</v>
      </c>
    </row>
    <row r="86" spans="1:6" x14ac:dyDescent="0.25">
      <c r="A86" s="35"/>
      <c r="B86" s="4"/>
      <c r="C86" s="4"/>
      <c r="D86" s="154"/>
      <c r="E86" s="137"/>
      <c r="F86" s="36" t="s">
        <v>205</v>
      </c>
    </row>
    <row r="87" spans="1:6" x14ac:dyDescent="0.25">
      <c r="A87" s="35"/>
      <c r="B87" s="4"/>
      <c r="C87" s="4"/>
      <c r="D87" s="154"/>
      <c r="E87" s="137"/>
      <c r="F87" s="36"/>
    </row>
    <row r="88" spans="1:6" x14ac:dyDescent="0.25">
      <c r="A88" s="35"/>
      <c r="B88" s="4"/>
      <c r="C88" s="4"/>
      <c r="D88" s="154"/>
      <c r="E88" s="137"/>
      <c r="F88" s="45" t="s">
        <v>161</v>
      </c>
    </row>
    <row r="89" spans="1:6" ht="15.75" thickBot="1" x14ac:dyDescent="0.3">
      <c r="A89" s="55"/>
      <c r="B89" s="130"/>
      <c r="C89" s="130"/>
      <c r="D89" s="155"/>
      <c r="E89" s="138"/>
      <c r="F89" s="45" t="s">
        <v>227</v>
      </c>
    </row>
    <row r="90" spans="1:6" x14ac:dyDescent="0.25">
      <c r="A90" s="151" t="s">
        <v>206</v>
      </c>
      <c r="B90" s="6" t="s">
        <v>153</v>
      </c>
      <c r="C90" s="152" t="s">
        <v>224</v>
      </c>
      <c r="D90" s="156"/>
      <c r="E90" s="136"/>
      <c r="F90" s="150" t="s">
        <v>158</v>
      </c>
    </row>
    <row r="91" spans="1:6" x14ac:dyDescent="0.25">
      <c r="A91" s="35"/>
      <c r="B91" s="4"/>
      <c r="C91" s="134">
        <v>5500</v>
      </c>
      <c r="D91" s="154">
        <v>1.4</v>
      </c>
      <c r="E91" s="137">
        <v>7700</v>
      </c>
      <c r="F91" s="36" t="s">
        <v>209</v>
      </c>
    </row>
    <row r="92" spans="1:6" x14ac:dyDescent="0.25">
      <c r="A92" s="35" t="s">
        <v>207</v>
      </c>
      <c r="B92" s="4"/>
      <c r="C92" s="4"/>
      <c r="D92" s="154"/>
      <c r="E92" s="137"/>
      <c r="F92" s="36" t="s">
        <v>211</v>
      </c>
    </row>
    <row r="93" spans="1:6" x14ac:dyDescent="0.25">
      <c r="A93" s="35" t="s">
        <v>208</v>
      </c>
      <c r="B93" s="4"/>
      <c r="C93" s="4"/>
      <c r="D93" s="154"/>
      <c r="E93" s="137"/>
      <c r="F93" s="36"/>
    </row>
    <row r="94" spans="1:6" x14ac:dyDescent="0.25">
      <c r="A94" s="35"/>
      <c r="B94" s="4"/>
      <c r="C94" s="4"/>
      <c r="D94" s="154"/>
      <c r="E94" s="137"/>
      <c r="F94" s="45" t="s">
        <v>161</v>
      </c>
    </row>
    <row r="95" spans="1:6" ht="15.75" thickBot="1" x14ac:dyDescent="0.3">
      <c r="A95" s="55"/>
      <c r="B95" s="130"/>
      <c r="C95" s="130"/>
      <c r="D95" s="155"/>
      <c r="E95" s="138"/>
      <c r="F95" s="47" t="s">
        <v>227</v>
      </c>
    </row>
    <row r="96" spans="1:6" x14ac:dyDescent="0.25">
      <c r="A96" s="10"/>
      <c r="B96" s="10"/>
      <c r="C96" s="158"/>
      <c r="D96" s="30"/>
      <c r="E96" s="28"/>
      <c r="F96" s="10"/>
    </row>
    <row r="97" spans="1:6" x14ac:dyDescent="0.25">
      <c r="A97" s="10"/>
      <c r="B97" s="24"/>
      <c r="C97" s="173"/>
      <c r="D97" s="30"/>
      <c r="E97" s="28"/>
      <c r="F97" s="10"/>
    </row>
    <row r="101" spans="1:6" x14ac:dyDescent="0.25">
      <c r="A101" s="10"/>
      <c r="B101" s="10"/>
      <c r="C101" s="10"/>
      <c r="D101" s="10"/>
      <c r="E101" s="10"/>
      <c r="F101" s="10"/>
    </row>
    <row r="102" spans="1:6" ht="15.75" thickBot="1" x14ac:dyDescent="0.3">
      <c r="A102" s="159"/>
      <c r="B102" s="159"/>
      <c r="C102" s="159"/>
      <c r="D102" s="159"/>
      <c r="E102" s="159"/>
      <c r="F102" s="159"/>
    </row>
    <row r="103" spans="1:6" x14ac:dyDescent="0.25">
      <c r="A103" s="157" t="s">
        <v>212</v>
      </c>
      <c r="B103" s="4" t="s">
        <v>153</v>
      </c>
      <c r="C103" s="152" t="s">
        <v>224</v>
      </c>
      <c r="D103" s="154"/>
      <c r="E103" s="137"/>
      <c r="F103" s="150" t="s">
        <v>158</v>
      </c>
    </row>
    <row r="104" spans="1:6" x14ac:dyDescent="0.25">
      <c r="A104" s="35"/>
      <c r="B104" s="4"/>
      <c r="C104" s="134">
        <v>5500</v>
      </c>
      <c r="D104" s="154">
        <v>2.9</v>
      </c>
      <c r="E104" s="137">
        <v>15950</v>
      </c>
      <c r="F104" s="36" t="s">
        <v>178</v>
      </c>
    </row>
    <row r="105" spans="1:6" x14ac:dyDescent="0.25">
      <c r="A105" s="35" t="s">
        <v>213</v>
      </c>
      <c r="B105" s="4"/>
      <c r="C105" s="4"/>
      <c r="D105" s="154"/>
      <c r="E105" s="137"/>
      <c r="F105" s="36" t="s">
        <v>215</v>
      </c>
    </row>
    <row r="106" spans="1:6" x14ac:dyDescent="0.25">
      <c r="A106" s="35" t="s">
        <v>214</v>
      </c>
      <c r="B106" s="4"/>
      <c r="C106" s="4"/>
      <c r="D106" s="154"/>
      <c r="E106" s="137"/>
      <c r="F106" s="36"/>
    </row>
    <row r="107" spans="1:6" x14ac:dyDescent="0.25">
      <c r="A107" s="35"/>
      <c r="B107" s="4"/>
      <c r="C107" s="4"/>
      <c r="D107" s="154"/>
      <c r="E107" s="137"/>
      <c r="F107" s="45" t="s">
        <v>161</v>
      </c>
    </row>
    <row r="108" spans="1:6" ht="15.75" thickBot="1" x14ac:dyDescent="0.3">
      <c r="A108" s="55"/>
      <c r="B108" s="130"/>
      <c r="C108" s="130"/>
      <c r="D108" s="155"/>
      <c r="E108" s="138"/>
      <c r="F108" s="47" t="s">
        <v>227</v>
      </c>
    </row>
    <row r="109" spans="1:6" x14ac:dyDescent="0.25">
      <c r="A109" s="157" t="s">
        <v>216</v>
      </c>
      <c r="B109" s="4" t="s">
        <v>153</v>
      </c>
      <c r="C109" s="152" t="s">
        <v>224</v>
      </c>
      <c r="D109" s="154"/>
      <c r="E109" s="137"/>
      <c r="F109" s="36" t="s">
        <v>158</v>
      </c>
    </row>
    <row r="110" spans="1:6" x14ac:dyDescent="0.25">
      <c r="A110" s="35"/>
      <c r="B110" s="4"/>
      <c r="C110" s="134">
        <v>5500</v>
      </c>
      <c r="D110" s="154">
        <v>1.2</v>
      </c>
      <c r="E110" s="137">
        <v>6600</v>
      </c>
      <c r="F110" s="36" t="s">
        <v>218</v>
      </c>
    </row>
    <row r="111" spans="1:6" x14ac:dyDescent="0.25">
      <c r="A111" s="35" t="s">
        <v>217</v>
      </c>
      <c r="B111" s="4"/>
      <c r="C111" s="4"/>
      <c r="D111" s="154"/>
      <c r="E111" s="137"/>
      <c r="F111" s="36" t="s">
        <v>219</v>
      </c>
    </row>
    <row r="112" spans="1:6" x14ac:dyDescent="0.25">
      <c r="A112" s="35"/>
      <c r="B112" s="4"/>
      <c r="C112" s="4"/>
      <c r="D112" s="154"/>
      <c r="E112" s="137"/>
      <c r="F112" s="36"/>
    </row>
    <row r="113" spans="1:6" x14ac:dyDescent="0.25">
      <c r="A113" s="35"/>
      <c r="B113" s="4"/>
      <c r="C113" s="4"/>
      <c r="D113" s="154"/>
      <c r="E113" s="137"/>
      <c r="F113" s="45" t="s">
        <v>161</v>
      </c>
    </row>
    <row r="114" spans="1:6" ht="15.75" thickBot="1" x14ac:dyDescent="0.3">
      <c r="A114" s="55"/>
      <c r="B114" s="130"/>
      <c r="C114" s="130"/>
      <c r="D114" s="155"/>
      <c r="E114" s="138"/>
      <c r="F114" s="45" t="s">
        <v>227</v>
      </c>
    </row>
    <row r="115" spans="1:6" x14ac:dyDescent="0.25">
      <c r="A115" s="151" t="s">
        <v>220</v>
      </c>
      <c r="B115" s="6" t="s">
        <v>153</v>
      </c>
      <c r="C115" s="152" t="s">
        <v>224</v>
      </c>
      <c r="D115" s="156"/>
      <c r="E115" s="136"/>
      <c r="F115" s="150" t="s">
        <v>158</v>
      </c>
    </row>
    <row r="116" spans="1:6" x14ac:dyDescent="0.25">
      <c r="A116" s="35"/>
      <c r="B116" s="4"/>
      <c r="C116" s="134">
        <v>5500</v>
      </c>
      <c r="D116" s="154">
        <v>3</v>
      </c>
      <c r="E116" s="137">
        <v>16500</v>
      </c>
      <c r="F116" s="36" t="s">
        <v>222</v>
      </c>
    </row>
    <row r="117" spans="1:6" x14ac:dyDescent="0.25">
      <c r="A117" s="35" t="s">
        <v>221</v>
      </c>
      <c r="B117" s="4"/>
      <c r="C117" s="4"/>
      <c r="D117" s="154"/>
      <c r="E117" s="137"/>
      <c r="F117" s="36"/>
    </row>
    <row r="118" spans="1:6" x14ac:dyDescent="0.25">
      <c r="A118" s="35"/>
      <c r="B118" s="4"/>
      <c r="C118" s="4"/>
      <c r="D118" s="154"/>
      <c r="E118" s="137"/>
      <c r="F118" s="45" t="s">
        <v>161</v>
      </c>
    </row>
    <row r="119" spans="1:6" ht="15.75" thickBot="1" x14ac:dyDescent="0.3">
      <c r="A119" s="55"/>
      <c r="B119" s="130"/>
      <c r="C119" s="130"/>
      <c r="D119" s="155"/>
      <c r="E119" s="138"/>
      <c r="F119" s="47" t="s">
        <v>227</v>
      </c>
    </row>
    <row r="120" spans="1:6" x14ac:dyDescent="0.25">
      <c r="A120" s="151"/>
      <c r="B120" s="6"/>
      <c r="C120" s="174"/>
      <c r="D120" s="156"/>
      <c r="E120" s="136"/>
      <c r="F120" s="147"/>
    </row>
    <row r="121" spans="1:6" x14ac:dyDescent="0.25">
      <c r="A121" s="35"/>
      <c r="B121" s="4"/>
      <c r="C121" s="4"/>
      <c r="D121" s="154"/>
      <c r="E121" s="137"/>
      <c r="F121" s="144"/>
    </row>
    <row r="122" spans="1:6" x14ac:dyDescent="0.25">
      <c r="A122" s="35"/>
      <c r="B122" s="4"/>
      <c r="C122" s="4"/>
      <c r="D122" s="154"/>
      <c r="E122" s="137"/>
      <c r="F122" s="36"/>
    </row>
    <row r="123" spans="1:6" x14ac:dyDescent="0.25">
      <c r="A123" s="35"/>
      <c r="B123" s="4"/>
      <c r="C123" s="4"/>
      <c r="D123" s="154"/>
      <c r="E123" s="137"/>
      <c r="F123" s="36"/>
    </row>
    <row r="124" spans="1:6" ht="15.75" thickBot="1" x14ac:dyDescent="0.3">
      <c r="A124" s="55"/>
      <c r="B124" s="130"/>
      <c r="C124" s="130"/>
      <c r="D124" s="155"/>
      <c r="E124" s="138"/>
      <c r="F124" s="85"/>
    </row>
    <row r="125" spans="1:6" x14ac:dyDescent="0.25">
      <c r="A125" s="10"/>
      <c r="B125" s="10"/>
      <c r="C125" s="10"/>
      <c r="D125" s="30"/>
      <c r="E125" s="28"/>
    </row>
    <row r="126" spans="1:6" x14ac:dyDescent="0.25">
      <c r="A126" s="10"/>
      <c r="B126" s="10"/>
      <c r="C126" s="10"/>
      <c r="D126" s="30"/>
      <c r="E126" s="28"/>
    </row>
    <row r="127" spans="1:6" x14ac:dyDescent="0.25">
      <c r="A127" s="10"/>
      <c r="B127" s="10"/>
      <c r="C127" s="10"/>
      <c r="D127" s="30"/>
      <c r="E127" s="28">
        <f>SUM(E3:E119)</f>
        <v>221540</v>
      </c>
    </row>
    <row r="128" spans="1:6" x14ac:dyDescent="0.25">
      <c r="A128" s="10"/>
      <c r="B128" s="10"/>
      <c r="C128" s="10"/>
      <c r="D128" s="30"/>
      <c r="E128" s="28"/>
    </row>
    <row r="129" spans="1:5" x14ac:dyDescent="0.25">
      <c r="A129" s="10"/>
      <c r="B129" s="10"/>
      <c r="C129" s="10"/>
      <c r="D129" s="30"/>
      <c r="E129" s="28"/>
    </row>
    <row r="130" spans="1:5" x14ac:dyDescent="0.25">
      <c r="A130" s="10"/>
      <c r="B130" s="10"/>
      <c r="C130" s="10"/>
      <c r="D130" s="30"/>
      <c r="E130" s="28"/>
    </row>
    <row r="131" spans="1:5" x14ac:dyDescent="0.25">
      <c r="A131" s="10"/>
      <c r="B131" s="10"/>
      <c r="C131" s="10"/>
      <c r="D131" s="30"/>
      <c r="E131" s="28"/>
    </row>
    <row r="132" spans="1:5" x14ac:dyDescent="0.25">
      <c r="A132" s="10"/>
      <c r="B132" s="10"/>
      <c r="C132" s="10"/>
      <c r="D132" s="30"/>
      <c r="E132" s="28"/>
    </row>
    <row r="133" spans="1:5" x14ac:dyDescent="0.25">
      <c r="A133" s="10"/>
      <c r="B133" s="10"/>
      <c r="C133" s="10"/>
      <c r="D133" s="30"/>
      <c r="E133" s="28"/>
    </row>
    <row r="134" spans="1:5" x14ac:dyDescent="0.25">
      <c r="A134" s="10"/>
      <c r="B134" s="10"/>
      <c r="C134" s="10"/>
      <c r="D134" s="30"/>
      <c r="E134" s="28"/>
    </row>
    <row r="135" spans="1:5" x14ac:dyDescent="0.25">
      <c r="A135" s="10"/>
      <c r="B135" s="10"/>
      <c r="C135" s="10"/>
      <c r="D135" s="30"/>
      <c r="E135" s="28"/>
    </row>
    <row r="136" spans="1:5" x14ac:dyDescent="0.25">
      <c r="A136" s="10"/>
      <c r="B136" s="10"/>
      <c r="C136" s="10"/>
      <c r="D136" s="30"/>
      <c r="E136" s="28"/>
    </row>
    <row r="137" spans="1:5" x14ac:dyDescent="0.25">
      <c r="A137" s="10"/>
      <c r="B137" s="10"/>
      <c r="C137" s="10"/>
      <c r="D137" s="30"/>
      <c r="E137" s="28"/>
    </row>
    <row r="138" spans="1:5" x14ac:dyDescent="0.25">
      <c r="A138" s="10"/>
      <c r="B138" s="10"/>
      <c r="C138" s="10"/>
      <c r="D138" s="30"/>
      <c r="E138" s="28"/>
    </row>
    <row r="139" spans="1:5" x14ac:dyDescent="0.25">
      <c r="A139" s="10"/>
      <c r="B139" s="10"/>
      <c r="C139" s="10"/>
      <c r="D139" s="30"/>
      <c r="E139" s="28"/>
    </row>
    <row r="140" spans="1:5" x14ac:dyDescent="0.25">
      <c r="A140" s="10"/>
      <c r="B140" s="10"/>
      <c r="C140" s="10"/>
      <c r="D140" s="30"/>
      <c r="E140" s="28"/>
    </row>
    <row r="141" spans="1:5" x14ac:dyDescent="0.25">
      <c r="A141" s="10"/>
      <c r="B141" s="10"/>
      <c r="C141" s="10"/>
      <c r="D141" s="30"/>
      <c r="E141" s="28"/>
    </row>
    <row r="142" spans="1:5" x14ac:dyDescent="0.25">
      <c r="A142" s="10"/>
      <c r="B142" s="10"/>
      <c r="C142" s="10"/>
      <c r="D142" s="30"/>
      <c r="E142" s="28"/>
    </row>
    <row r="143" spans="1:5" x14ac:dyDescent="0.25">
      <c r="A143" s="10"/>
      <c r="B143" s="10"/>
      <c r="C143" s="10"/>
      <c r="D143" s="30"/>
      <c r="E143" s="28"/>
    </row>
    <row r="144" spans="1:5" x14ac:dyDescent="0.25">
      <c r="A144" s="10"/>
      <c r="B144" s="10"/>
      <c r="C144" s="10"/>
      <c r="D144" s="30"/>
      <c r="E144" s="28"/>
    </row>
    <row r="145" spans="1:5" x14ac:dyDescent="0.25">
      <c r="A145" s="10"/>
      <c r="B145" s="10"/>
      <c r="C145" s="10"/>
      <c r="D145" s="30"/>
      <c r="E145" s="28"/>
    </row>
    <row r="146" spans="1:5" x14ac:dyDescent="0.25">
      <c r="A146" s="10"/>
      <c r="B146" s="10"/>
      <c r="C146" s="10"/>
      <c r="D146" s="30"/>
      <c r="E146" s="28"/>
    </row>
    <row r="147" spans="1:5" x14ac:dyDescent="0.25">
      <c r="A147" s="10"/>
      <c r="B147" s="10"/>
      <c r="C147" s="10"/>
      <c r="D147" s="30"/>
      <c r="E147" s="10"/>
    </row>
    <row r="148" spans="1:5" x14ac:dyDescent="0.25">
      <c r="A148" s="10"/>
      <c r="B148" s="10"/>
      <c r="C148" s="10"/>
      <c r="D148" s="30"/>
      <c r="E148" s="10"/>
    </row>
    <row r="149" spans="1:5" x14ac:dyDescent="0.25">
      <c r="A149" s="10"/>
      <c r="B149" s="10"/>
      <c r="C149" s="10"/>
      <c r="D149" s="30"/>
      <c r="E149" s="10"/>
    </row>
    <row r="150" spans="1:5" x14ac:dyDescent="0.25">
      <c r="A150" s="10"/>
      <c r="B150" s="10"/>
      <c r="C150" s="10"/>
      <c r="D150" s="30"/>
      <c r="E150" s="10"/>
    </row>
    <row r="151" spans="1:5" x14ac:dyDescent="0.25">
      <c r="A151" s="10"/>
      <c r="B151" s="10"/>
      <c r="C151" s="10"/>
      <c r="D151" s="30"/>
      <c r="E151" s="10"/>
    </row>
    <row r="152" spans="1:5" x14ac:dyDescent="0.25">
      <c r="A152" s="10"/>
      <c r="B152" s="10"/>
      <c r="C152" s="10"/>
      <c r="D152" s="30"/>
      <c r="E152" s="10"/>
    </row>
    <row r="153" spans="1:5" x14ac:dyDescent="0.25">
      <c r="A153" s="10"/>
      <c r="B153" s="10"/>
      <c r="C153" s="10"/>
      <c r="D153" s="30"/>
      <c r="E153" s="10"/>
    </row>
    <row r="154" spans="1:5" x14ac:dyDescent="0.25">
      <c r="A154" s="10"/>
      <c r="B154" s="10"/>
      <c r="C154" s="10"/>
      <c r="D154" s="30"/>
      <c r="E154" s="10"/>
    </row>
    <row r="155" spans="1:5" x14ac:dyDescent="0.25">
      <c r="A155" s="10"/>
      <c r="B155" s="10"/>
      <c r="C155" s="10"/>
      <c r="D155" s="30"/>
      <c r="E155" s="10"/>
    </row>
    <row r="156" spans="1:5" x14ac:dyDescent="0.25">
      <c r="A156" s="10"/>
      <c r="B156" s="10"/>
      <c r="C156" s="10"/>
      <c r="D156" s="30"/>
      <c r="E156" s="10"/>
    </row>
    <row r="157" spans="1:5" x14ac:dyDescent="0.25">
      <c r="A157" s="10"/>
      <c r="B157" s="10"/>
      <c r="C157" s="10"/>
      <c r="D157" s="30"/>
      <c r="E157" s="10"/>
    </row>
    <row r="158" spans="1:5" x14ac:dyDescent="0.25">
      <c r="A158" s="10"/>
      <c r="B158" s="10"/>
      <c r="C158" s="10"/>
      <c r="D158" s="30"/>
      <c r="E158" s="10"/>
    </row>
    <row r="159" spans="1:5" x14ac:dyDescent="0.25">
      <c r="A159" s="10"/>
      <c r="B159" s="10"/>
      <c r="C159" s="10"/>
      <c r="D159" s="30"/>
      <c r="E159" s="10"/>
    </row>
    <row r="160" spans="1:5" x14ac:dyDescent="0.25">
      <c r="A160" s="10"/>
      <c r="B160" s="10"/>
      <c r="C160" s="10"/>
      <c r="D160" s="30"/>
      <c r="E160" s="10"/>
    </row>
    <row r="161" spans="1:5" x14ac:dyDescent="0.25">
      <c r="A161" s="10"/>
      <c r="B161" s="10"/>
      <c r="C161" s="10"/>
      <c r="D161" s="30"/>
      <c r="E161" s="10"/>
    </row>
    <row r="162" spans="1:5" x14ac:dyDescent="0.25">
      <c r="A162" s="10"/>
      <c r="B162" s="10"/>
      <c r="C162" s="10"/>
      <c r="D162" s="30"/>
      <c r="E162" s="10"/>
    </row>
    <row r="163" spans="1:5" x14ac:dyDescent="0.25">
      <c r="A163" s="10"/>
      <c r="B163" s="10"/>
      <c r="C163" s="10"/>
      <c r="D163" s="30"/>
      <c r="E163" s="10"/>
    </row>
    <row r="164" spans="1:5" x14ac:dyDescent="0.25">
      <c r="A164" s="10"/>
      <c r="B164" s="10"/>
      <c r="C164" s="10"/>
      <c r="D164" s="30"/>
      <c r="E164" s="10"/>
    </row>
    <row r="165" spans="1:5" x14ac:dyDescent="0.25">
      <c r="A165" s="10"/>
      <c r="B165" s="10"/>
      <c r="C165" s="10"/>
      <c r="D165" s="30"/>
      <c r="E165" s="10"/>
    </row>
    <row r="166" spans="1:5" x14ac:dyDescent="0.25">
      <c r="A166" s="10"/>
      <c r="B166" s="10"/>
      <c r="C166" s="10"/>
      <c r="D166" s="30"/>
      <c r="E166" s="10"/>
    </row>
    <row r="167" spans="1:5" x14ac:dyDescent="0.25">
      <c r="A167" s="10"/>
      <c r="B167" s="10"/>
      <c r="C167" s="10"/>
      <c r="D167" s="30"/>
      <c r="E167" s="10"/>
    </row>
    <row r="168" spans="1:5" x14ac:dyDescent="0.25">
      <c r="A168" s="10"/>
      <c r="B168" s="10"/>
      <c r="C168" s="10"/>
      <c r="D168" s="30"/>
      <c r="E168" s="10"/>
    </row>
    <row r="169" spans="1:5" x14ac:dyDescent="0.25">
      <c r="A169" s="10"/>
      <c r="B169" s="10"/>
      <c r="C169" s="10"/>
      <c r="D169" s="30"/>
      <c r="E169" s="10"/>
    </row>
    <row r="170" spans="1:5" x14ac:dyDescent="0.25">
      <c r="A170" s="10"/>
      <c r="B170" s="10"/>
      <c r="C170" s="10"/>
      <c r="D170" s="30"/>
      <c r="E170" s="10"/>
    </row>
    <row r="171" spans="1:5" x14ac:dyDescent="0.25">
      <c r="A171" s="10"/>
      <c r="B171" s="10"/>
      <c r="C171" s="10"/>
      <c r="D171" s="30"/>
      <c r="E171" s="10"/>
    </row>
    <row r="172" spans="1:5" x14ac:dyDescent="0.25">
      <c r="A172" s="10"/>
      <c r="B172" s="10"/>
      <c r="C172" s="10"/>
      <c r="D172" s="30"/>
      <c r="E172" s="10"/>
    </row>
    <row r="173" spans="1:5" x14ac:dyDescent="0.25">
      <c r="A173" s="10"/>
      <c r="B173" s="10"/>
      <c r="C173" s="10"/>
      <c r="D173" s="30"/>
      <c r="E173" s="10"/>
    </row>
    <row r="174" spans="1:5" x14ac:dyDescent="0.25">
      <c r="A174" s="10"/>
      <c r="B174" s="10"/>
      <c r="C174" s="10"/>
      <c r="D174" s="30"/>
      <c r="E174" s="10"/>
    </row>
    <row r="175" spans="1:5" x14ac:dyDescent="0.25">
      <c r="A175" s="10"/>
      <c r="B175" s="10"/>
      <c r="C175" s="10"/>
      <c r="D175" s="30"/>
      <c r="E175" s="10"/>
    </row>
    <row r="176" spans="1:5" x14ac:dyDescent="0.25">
      <c r="A176" s="10"/>
      <c r="B176" s="10"/>
      <c r="C176" s="10"/>
      <c r="D176" s="30"/>
      <c r="E176" s="10"/>
    </row>
    <row r="177" spans="1:5" x14ac:dyDescent="0.25">
      <c r="A177" s="10"/>
      <c r="B177" s="10"/>
      <c r="C177" s="10"/>
      <c r="D177" s="30"/>
      <c r="E177" s="10"/>
    </row>
    <row r="178" spans="1:5" x14ac:dyDescent="0.25">
      <c r="A178" s="10"/>
      <c r="B178" s="10"/>
      <c r="C178" s="10"/>
      <c r="D178" s="30"/>
      <c r="E178" s="10"/>
    </row>
    <row r="179" spans="1:5" x14ac:dyDescent="0.25">
      <c r="A179" s="10"/>
      <c r="B179" s="10"/>
      <c r="C179" s="10"/>
      <c r="D179" s="30"/>
      <c r="E179" s="10"/>
    </row>
    <row r="180" spans="1:5" x14ac:dyDescent="0.25">
      <c r="A180" s="10"/>
      <c r="B180" s="10"/>
      <c r="C180" s="10"/>
      <c r="D180" s="30"/>
      <c r="E180" s="10"/>
    </row>
    <row r="181" spans="1:5" x14ac:dyDescent="0.25">
      <c r="A181" s="10"/>
      <c r="B181" s="10"/>
      <c r="C181" s="10"/>
      <c r="D181" s="30"/>
      <c r="E181" s="10"/>
    </row>
    <row r="182" spans="1:5" x14ac:dyDescent="0.25">
      <c r="A182" s="10"/>
      <c r="B182" s="10"/>
      <c r="C182" s="10"/>
      <c r="D182" s="30"/>
      <c r="E182" s="10"/>
    </row>
    <row r="183" spans="1:5" x14ac:dyDescent="0.25">
      <c r="A183" s="10"/>
      <c r="B183" s="10"/>
      <c r="C183" s="10"/>
      <c r="D183" s="30"/>
      <c r="E183" s="10"/>
    </row>
    <row r="184" spans="1:5" x14ac:dyDescent="0.25">
      <c r="A184" s="10"/>
      <c r="B184" s="10"/>
      <c r="C184" s="10"/>
      <c r="D184" s="10"/>
      <c r="E184" s="10"/>
    </row>
    <row r="185" spans="1:5" x14ac:dyDescent="0.25">
      <c r="A185" s="10"/>
      <c r="B185" s="10"/>
      <c r="C185" s="10"/>
      <c r="D185" s="10"/>
      <c r="E185" s="10"/>
    </row>
    <row r="186" spans="1:5" x14ac:dyDescent="0.25">
      <c r="A186" s="10"/>
      <c r="B186" s="10"/>
      <c r="C186" s="10"/>
      <c r="D186" s="10"/>
      <c r="E186" s="10"/>
    </row>
    <row r="187" spans="1:5" x14ac:dyDescent="0.25">
      <c r="A187" s="10"/>
      <c r="B187" s="10"/>
      <c r="C187" s="10"/>
      <c r="D187" s="10"/>
      <c r="E187" s="10"/>
    </row>
  </sheetData>
  <mergeCells count="5">
    <mergeCell ref="F1:F2"/>
    <mergeCell ref="A1:A2"/>
    <mergeCell ref="B1:B2"/>
    <mergeCell ref="D1:D2"/>
    <mergeCell ref="E1:E2"/>
  </mergeCells>
  <pageMargins left="0.25" right="0.25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5"/>
  <sheetViews>
    <sheetView topLeftCell="A61" workbookViewId="0">
      <selection activeCell="E71" sqref="E71"/>
    </sheetView>
  </sheetViews>
  <sheetFormatPr defaultRowHeight="15" x14ac:dyDescent="0.25"/>
  <cols>
    <col min="1" max="1" width="5.140625" customWidth="1"/>
    <col min="2" max="2" width="50.28515625" customWidth="1"/>
    <col min="3" max="3" width="22.28515625" customWidth="1"/>
    <col min="4" max="4" width="23.28515625" customWidth="1"/>
    <col min="5" max="5" width="16.7109375" customWidth="1"/>
    <col min="6" max="6" width="25.7109375" customWidth="1"/>
  </cols>
  <sheetData>
    <row r="2" spans="1:6" x14ac:dyDescent="0.25">
      <c r="A2" s="54" t="s">
        <v>0</v>
      </c>
    </row>
    <row r="3" spans="1:6" x14ac:dyDescent="0.25">
      <c r="A3" t="s">
        <v>1</v>
      </c>
    </row>
    <row r="4" spans="1:6" x14ac:dyDescent="0.25">
      <c r="A4" s="57"/>
      <c r="B4" s="57"/>
    </row>
    <row r="5" spans="1:6" x14ac:dyDescent="0.25">
      <c r="A5" s="57"/>
      <c r="B5" s="66" t="s">
        <v>110</v>
      </c>
      <c r="C5" s="66"/>
      <c r="D5" s="66"/>
      <c r="E5" s="66"/>
      <c r="F5" s="66"/>
    </row>
    <row r="6" spans="1:6" x14ac:dyDescent="0.25">
      <c r="B6" t="s">
        <v>145</v>
      </c>
      <c r="C6" s="66"/>
      <c r="D6" s="66"/>
      <c r="E6" s="57"/>
      <c r="F6" s="66"/>
    </row>
    <row r="7" spans="1:6" x14ac:dyDescent="0.25">
      <c r="B7" s="66"/>
      <c r="C7" s="66"/>
      <c r="D7" s="66"/>
      <c r="E7" s="66"/>
      <c r="F7" s="66"/>
    </row>
    <row r="8" spans="1:6" ht="18.75" x14ac:dyDescent="0.3">
      <c r="A8" s="212" t="s">
        <v>124</v>
      </c>
      <c r="B8" s="212"/>
      <c r="C8" s="212"/>
      <c r="D8" s="212"/>
      <c r="E8" s="212"/>
      <c r="F8" s="165"/>
    </row>
    <row r="9" spans="1:6" ht="15.75" thickBot="1" x14ac:dyDescent="0.3"/>
    <row r="10" spans="1:6" x14ac:dyDescent="0.25">
      <c r="A10" s="1"/>
      <c r="B10" s="6"/>
      <c r="C10" s="69" t="s">
        <v>4</v>
      </c>
      <c r="D10" s="61" t="s">
        <v>4</v>
      </c>
      <c r="E10" s="14" t="s">
        <v>9</v>
      </c>
      <c r="F10" s="25" t="s">
        <v>7</v>
      </c>
    </row>
    <row r="11" spans="1:6" ht="15.75" thickBot="1" x14ac:dyDescent="0.3">
      <c r="A11" s="12" t="s">
        <v>2</v>
      </c>
      <c r="B11" s="65" t="s">
        <v>3</v>
      </c>
      <c r="C11" s="13" t="s">
        <v>113</v>
      </c>
      <c r="D11" s="62" t="s">
        <v>5</v>
      </c>
      <c r="E11" s="13" t="s">
        <v>6</v>
      </c>
      <c r="F11" s="26" t="s">
        <v>8</v>
      </c>
    </row>
    <row r="12" spans="1:6" x14ac:dyDescent="0.25">
      <c r="A12" s="35" t="s">
        <v>10</v>
      </c>
      <c r="B12" s="2" t="s">
        <v>47</v>
      </c>
      <c r="C12" s="33"/>
      <c r="D12" s="30">
        <v>5000</v>
      </c>
      <c r="E12" s="50" t="s">
        <v>42</v>
      </c>
      <c r="F12" s="99"/>
    </row>
    <row r="13" spans="1:6" x14ac:dyDescent="0.25">
      <c r="A13" s="37" t="s">
        <v>11</v>
      </c>
      <c r="B13" s="15" t="s">
        <v>48</v>
      </c>
      <c r="C13" s="70"/>
      <c r="D13" s="22">
        <v>17460</v>
      </c>
      <c r="E13" s="21" t="s">
        <v>42</v>
      </c>
      <c r="F13" s="100" t="s">
        <v>120</v>
      </c>
    </row>
    <row r="14" spans="1:6" x14ac:dyDescent="0.25">
      <c r="A14" s="220" t="s">
        <v>12</v>
      </c>
      <c r="B14" s="16" t="s">
        <v>55</v>
      </c>
      <c r="C14" s="213"/>
      <c r="D14" s="213">
        <v>8000</v>
      </c>
      <c r="E14" s="210" t="s">
        <v>42</v>
      </c>
      <c r="F14" s="100" t="s">
        <v>121</v>
      </c>
    </row>
    <row r="15" spans="1:6" x14ac:dyDescent="0.25">
      <c r="A15" s="222"/>
      <c r="B15" s="18" t="s">
        <v>50</v>
      </c>
      <c r="C15" s="214"/>
      <c r="D15" s="214"/>
      <c r="E15" s="211"/>
      <c r="F15" s="100"/>
    </row>
    <row r="16" spans="1:6" x14ac:dyDescent="0.25">
      <c r="A16" s="37" t="s">
        <v>13</v>
      </c>
      <c r="B16" s="15" t="s">
        <v>43</v>
      </c>
      <c r="C16" s="70"/>
      <c r="D16" s="20">
        <v>4000</v>
      </c>
      <c r="E16" s="21" t="s">
        <v>42</v>
      </c>
      <c r="F16" s="98"/>
    </row>
    <row r="17" spans="1:6" x14ac:dyDescent="0.25">
      <c r="A17" s="35" t="s">
        <v>14</v>
      </c>
      <c r="B17" s="3" t="s">
        <v>44</v>
      </c>
      <c r="C17" s="72"/>
      <c r="D17" s="5">
        <v>3300</v>
      </c>
      <c r="E17" s="50" t="s">
        <v>42</v>
      </c>
      <c r="F17" s="36" t="s">
        <v>51</v>
      </c>
    </row>
    <row r="18" spans="1:6" x14ac:dyDescent="0.25">
      <c r="A18" s="220" t="s">
        <v>15</v>
      </c>
      <c r="B18" s="217" t="s">
        <v>45</v>
      </c>
      <c r="C18" s="213"/>
      <c r="D18" s="213">
        <v>20000</v>
      </c>
      <c r="E18" s="210" t="s">
        <v>42</v>
      </c>
      <c r="F18" s="39" t="s">
        <v>52</v>
      </c>
    </row>
    <row r="19" spans="1:6" x14ac:dyDescent="0.25">
      <c r="A19" s="221"/>
      <c r="B19" s="218"/>
      <c r="C19" s="216"/>
      <c r="D19" s="216"/>
      <c r="E19" s="215"/>
      <c r="F19" s="36" t="s">
        <v>53</v>
      </c>
    </row>
    <row r="20" spans="1:6" x14ac:dyDescent="0.25">
      <c r="A20" s="222"/>
      <c r="B20" s="219"/>
      <c r="C20" s="214"/>
      <c r="D20" s="214"/>
      <c r="E20" s="211"/>
      <c r="F20" s="41" t="s">
        <v>54</v>
      </c>
    </row>
    <row r="21" spans="1:6" x14ac:dyDescent="0.25">
      <c r="A21" s="220" t="s">
        <v>16</v>
      </c>
      <c r="B21" s="217" t="s">
        <v>46</v>
      </c>
      <c r="C21" s="213"/>
      <c r="D21" s="213">
        <v>24000</v>
      </c>
      <c r="E21" s="210" t="s">
        <v>42</v>
      </c>
      <c r="F21" s="39" t="s">
        <v>52</v>
      </c>
    </row>
    <row r="22" spans="1:6" x14ac:dyDescent="0.25">
      <c r="A22" s="221"/>
      <c r="B22" s="218"/>
      <c r="C22" s="216"/>
      <c r="D22" s="216"/>
      <c r="E22" s="215"/>
      <c r="F22" s="36" t="s">
        <v>53</v>
      </c>
    </row>
    <row r="23" spans="1:6" x14ac:dyDescent="0.25">
      <c r="A23" s="222"/>
      <c r="B23" s="219"/>
      <c r="C23" s="214"/>
      <c r="D23" s="214"/>
      <c r="E23" s="211"/>
      <c r="F23" s="41" t="s">
        <v>54</v>
      </c>
    </row>
    <row r="24" spans="1:6" x14ac:dyDescent="0.25">
      <c r="A24" s="223" t="s">
        <v>17</v>
      </c>
      <c r="B24" s="17" t="s">
        <v>112</v>
      </c>
      <c r="C24" s="213"/>
      <c r="D24" s="213">
        <v>10000</v>
      </c>
      <c r="E24" s="210" t="s">
        <v>42</v>
      </c>
      <c r="F24" s="208" t="s">
        <v>51</v>
      </c>
    </row>
    <row r="25" spans="1:6" x14ac:dyDescent="0.25">
      <c r="A25" s="224"/>
      <c r="B25" s="93" t="s">
        <v>111</v>
      </c>
      <c r="C25" s="214"/>
      <c r="D25" s="214"/>
      <c r="E25" s="211"/>
      <c r="F25" s="209"/>
    </row>
    <row r="26" spans="1:6" ht="15.75" thickBot="1" x14ac:dyDescent="0.3">
      <c r="A26" s="55"/>
      <c r="B26" s="83" t="s">
        <v>49</v>
      </c>
      <c r="C26" s="92">
        <f>C24+C21+C18+C17+C16+C14+C13+C12</f>
        <v>0</v>
      </c>
      <c r="D26" s="84">
        <f>SUM(D12:D24)</f>
        <v>91760</v>
      </c>
      <c r="E26" s="48"/>
      <c r="F26" s="85"/>
    </row>
    <row r="27" spans="1:6" x14ac:dyDescent="0.25">
      <c r="A27" s="35" t="s">
        <v>18</v>
      </c>
      <c r="B27" s="4" t="s">
        <v>56</v>
      </c>
      <c r="C27" s="72"/>
      <c r="D27" s="5">
        <v>88000</v>
      </c>
      <c r="E27" s="50" t="s">
        <v>60</v>
      </c>
      <c r="F27" s="36" t="s">
        <v>88</v>
      </c>
    </row>
    <row r="28" spans="1:6" x14ac:dyDescent="0.25">
      <c r="A28" s="37" t="s">
        <v>19</v>
      </c>
      <c r="B28" s="19" t="s">
        <v>57</v>
      </c>
      <c r="C28" s="70"/>
      <c r="D28" s="20">
        <v>215675</v>
      </c>
      <c r="E28" s="21" t="s">
        <v>60</v>
      </c>
      <c r="F28" s="38" t="s">
        <v>88</v>
      </c>
    </row>
    <row r="29" spans="1:6" x14ac:dyDescent="0.25">
      <c r="A29" s="37" t="s">
        <v>20</v>
      </c>
      <c r="B29" s="19" t="s">
        <v>58</v>
      </c>
      <c r="C29" s="70"/>
      <c r="D29" s="20">
        <v>12000</v>
      </c>
      <c r="E29" s="21" t="s">
        <v>60</v>
      </c>
      <c r="F29" s="38" t="s">
        <v>88</v>
      </c>
    </row>
    <row r="30" spans="1:6" ht="15.75" thickBot="1" x14ac:dyDescent="0.3">
      <c r="A30" s="55"/>
      <c r="B30" s="83" t="s">
        <v>59</v>
      </c>
      <c r="C30" s="92">
        <f>C29+C28+C27</f>
        <v>0</v>
      </c>
      <c r="D30" s="94">
        <f>SUM(D27:D29)</f>
        <v>315675</v>
      </c>
      <c r="E30" s="48"/>
      <c r="F30" s="85"/>
    </row>
    <row r="31" spans="1:6" x14ac:dyDescent="0.25">
      <c r="A31" s="1"/>
      <c r="B31" s="76"/>
      <c r="C31" s="77"/>
      <c r="D31" s="78"/>
      <c r="E31" s="79"/>
      <c r="F31" s="80"/>
    </row>
    <row r="32" spans="1:6" ht="15.75" thickBot="1" x14ac:dyDescent="0.3">
      <c r="A32" s="55"/>
      <c r="B32" s="51"/>
      <c r="C32" s="73"/>
      <c r="D32" s="52"/>
      <c r="E32" s="53"/>
      <c r="F32" s="56"/>
    </row>
    <row r="33" spans="1:6" x14ac:dyDescent="0.25">
      <c r="A33" s="86" t="s">
        <v>21</v>
      </c>
      <c r="B33" s="87" t="s">
        <v>61</v>
      </c>
      <c r="C33" s="74">
        <v>0</v>
      </c>
      <c r="D33" s="88">
        <v>0</v>
      </c>
      <c r="E33" s="239" t="s">
        <v>62</v>
      </c>
      <c r="F33" s="237"/>
    </row>
    <row r="34" spans="1:6" ht="15.75" thickBot="1" x14ac:dyDescent="0.3">
      <c r="A34" s="55"/>
      <c r="B34" s="83" t="s">
        <v>108</v>
      </c>
      <c r="C34" s="91">
        <v>0</v>
      </c>
      <c r="D34" s="101">
        <v>0</v>
      </c>
      <c r="E34" s="240"/>
      <c r="F34" s="238"/>
    </row>
    <row r="35" spans="1:6" ht="15.75" thickBot="1" x14ac:dyDescent="0.3">
      <c r="A35" s="7"/>
      <c r="B35" s="11"/>
      <c r="C35" s="75"/>
      <c r="D35" s="58"/>
      <c r="E35" s="9"/>
      <c r="F35" s="27"/>
    </row>
    <row r="36" spans="1:6" x14ac:dyDescent="0.25">
      <c r="A36" s="89" t="s">
        <v>22</v>
      </c>
      <c r="B36" s="87" t="s">
        <v>63</v>
      </c>
      <c r="C36" s="90">
        <v>0</v>
      </c>
      <c r="D36" s="88">
        <v>0</v>
      </c>
      <c r="E36" s="239" t="s">
        <v>65</v>
      </c>
      <c r="F36" s="250"/>
    </row>
    <row r="37" spans="1:6" ht="15.75" thickBot="1" x14ac:dyDescent="0.3">
      <c r="A37" s="55"/>
      <c r="B37" s="83" t="s">
        <v>64</v>
      </c>
      <c r="C37" s="91">
        <v>0</v>
      </c>
      <c r="D37" s="101">
        <v>0</v>
      </c>
      <c r="E37" s="240"/>
      <c r="F37" s="251"/>
    </row>
    <row r="38" spans="1:6" x14ac:dyDescent="0.25">
      <c r="A38" s="86" t="s">
        <v>23</v>
      </c>
      <c r="B38" s="87" t="s">
        <v>67</v>
      </c>
      <c r="C38" s="74">
        <v>0</v>
      </c>
      <c r="D38" s="88">
        <v>0</v>
      </c>
      <c r="E38" s="239" t="s">
        <v>66</v>
      </c>
      <c r="F38" s="250"/>
    </row>
    <row r="39" spans="1:6" ht="15.75" thickBot="1" x14ac:dyDescent="0.3">
      <c r="A39" s="55"/>
      <c r="B39" s="83" t="s">
        <v>68</v>
      </c>
      <c r="C39" s="91">
        <v>0</v>
      </c>
      <c r="D39" s="101">
        <v>0</v>
      </c>
      <c r="E39" s="240"/>
      <c r="F39" s="251"/>
    </row>
    <row r="40" spans="1:6" x14ac:dyDescent="0.25">
      <c r="A40" s="234" t="s">
        <v>24</v>
      </c>
      <c r="B40" s="236" t="s">
        <v>69</v>
      </c>
      <c r="C40" s="228"/>
      <c r="D40" s="228">
        <v>23300</v>
      </c>
      <c r="E40" s="239" t="s">
        <v>70</v>
      </c>
      <c r="F40" s="237" t="s">
        <v>51</v>
      </c>
    </row>
    <row r="41" spans="1:6" x14ac:dyDescent="0.25">
      <c r="A41" s="221"/>
      <c r="B41" s="218"/>
      <c r="C41" s="216"/>
      <c r="D41" s="216"/>
      <c r="E41" s="215"/>
      <c r="F41" s="243"/>
    </row>
    <row r="42" spans="1:6" x14ac:dyDescent="0.25">
      <c r="A42" s="222"/>
      <c r="B42" s="219"/>
      <c r="C42" s="214"/>
      <c r="D42" s="214"/>
      <c r="E42" s="215"/>
      <c r="F42" s="243"/>
    </row>
    <row r="43" spans="1:6" ht="15.75" thickBot="1" x14ac:dyDescent="0.3">
      <c r="A43" s="103"/>
      <c r="B43" s="104" t="s">
        <v>71</v>
      </c>
      <c r="C43" s="105">
        <f>C40</f>
        <v>0</v>
      </c>
      <c r="D43" s="106">
        <v>23300</v>
      </c>
      <c r="E43" s="240"/>
      <c r="F43" s="238"/>
    </row>
    <row r="44" spans="1:6" x14ac:dyDescent="0.25">
      <c r="A44" s="40" t="s">
        <v>25</v>
      </c>
      <c r="B44" s="93" t="s">
        <v>72</v>
      </c>
      <c r="C44" s="74"/>
      <c r="D44" s="88">
        <v>13700</v>
      </c>
      <c r="E44" s="239" t="s">
        <v>73</v>
      </c>
      <c r="F44" s="127" t="s">
        <v>52</v>
      </c>
    </row>
    <row r="45" spans="1:6" ht="15.75" thickBot="1" x14ac:dyDescent="0.3">
      <c r="A45" s="55"/>
      <c r="B45" s="83" t="s">
        <v>74</v>
      </c>
      <c r="C45" s="92">
        <v>10960</v>
      </c>
      <c r="D45" s="94">
        <v>13700</v>
      </c>
      <c r="E45" s="240"/>
      <c r="F45" s="128" t="s">
        <v>53</v>
      </c>
    </row>
    <row r="46" spans="1:6" x14ac:dyDescent="0.25">
      <c r="A46" s="86" t="s">
        <v>26</v>
      </c>
      <c r="B46" s="87" t="s">
        <v>75</v>
      </c>
      <c r="C46" s="74">
        <v>3200</v>
      </c>
      <c r="D46" s="112">
        <v>4000</v>
      </c>
      <c r="E46" s="241" t="s">
        <v>76</v>
      </c>
      <c r="F46" s="237" t="s">
        <v>51</v>
      </c>
    </row>
    <row r="47" spans="1:6" ht="15.75" thickBot="1" x14ac:dyDescent="0.3">
      <c r="A47" s="55"/>
      <c r="B47" s="12" t="s">
        <v>74</v>
      </c>
      <c r="C47" s="92">
        <f>C46</f>
        <v>3200</v>
      </c>
      <c r="D47" s="113">
        <v>4000</v>
      </c>
      <c r="E47" s="242"/>
      <c r="F47" s="238"/>
    </row>
    <row r="48" spans="1:6" x14ac:dyDescent="0.25">
      <c r="A48" s="35" t="s">
        <v>27</v>
      </c>
      <c r="B48" s="4" t="s">
        <v>77</v>
      </c>
      <c r="C48" s="72"/>
      <c r="D48" s="28">
        <v>15000</v>
      </c>
      <c r="E48" s="23" t="s">
        <v>82</v>
      </c>
      <c r="F48" s="82" t="s">
        <v>115</v>
      </c>
    </row>
    <row r="49" spans="1:6" x14ac:dyDescent="0.25">
      <c r="A49" s="37" t="s">
        <v>28</v>
      </c>
      <c r="B49" s="19" t="s">
        <v>78</v>
      </c>
      <c r="C49" s="70"/>
      <c r="D49" s="31">
        <v>27000</v>
      </c>
      <c r="E49" s="32" t="s">
        <v>82</v>
      </c>
      <c r="F49" s="45" t="s">
        <v>116</v>
      </c>
    </row>
    <row r="50" spans="1:6" x14ac:dyDescent="0.25">
      <c r="A50" s="35" t="s">
        <v>29</v>
      </c>
      <c r="B50" s="4" t="s">
        <v>79</v>
      </c>
      <c r="C50" s="72"/>
      <c r="D50" s="28">
        <v>3000</v>
      </c>
      <c r="E50" s="23" t="s">
        <v>82</v>
      </c>
      <c r="F50" s="45" t="s">
        <v>117</v>
      </c>
    </row>
    <row r="51" spans="1:6" x14ac:dyDescent="0.25">
      <c r="A51" s="37" t="s">
        <v>30</v>
      </c>
      <c r="B51" s="19" t="s">
        <v>80</v>
      </c>
      <c r="C51" s="70"/>
      <c r="D51" s="31"/>
      <c r="E51" s="32" t="s">
        <v>82</v>
      </c>
      <c r="F51" s="45" t="s">
        <v>118</v>
      </c>
    </row>
    <row r="52" spans="1:6" x14ac:dyDescent="0.25">
      <c r="A52" s="40" t="s">
        <v>31</v>
      </c>
      <c r="B52" s="93" t="s">
        <v>81</v>
      </c>
      <c r="C52" s="71"/>
      <c r="D52" s="109">
        <v>40000</v>
      </c>
      <c r="E52" s="95" t="s">
        <v>82</v>
      </c>
      <c r="F52" s="46" t="s">
        <v>119</v>
      </c>
    </row>
    <row r="53" spans="1:6" ht="15.75" thickBot="1" x14ac:dyDescent="0.3">
      <c r="A53" s="108"/>
      <c r="B53" s="83" t="s">
        <v>83</v>
      </c>
      <c r="C53" s="92">
        <f>C52+C51+C50+C49+C48</f>
        <v>0</v>
      </c>
      <c r="D53" s="94">
        <f>SUM(D48:D52)</f>
        <v>85000</v>
      </c>
      <c r="E53" s="110"/>
      <c r="F53" s="111"/>
    </row>
    <row r="54" spans="1:6" x14ac:dyDescent="0.25">
      <c r="A54" s="232" t="s">
        <v>32</v>
      </c>
      <c r="B54" s="93" t="s">
        <v>84</v>
      </c>
      <c r="C54" s="71"/>
      <c r="D54" s="109">
        <v>9000</v>
      </c>
      <c r="E54" s="239" t="s">
        <v>85</v>
      </c>
      <c r="F54" s="237" t="s">
        <v>51</v>
      </c>
    </row>
    <row r="55" spans="1:6" ht="15.75" thickBot="1" x14ac:dyDescent="0.3">
      <c r="A55" s="233"/>
      <c r="B55" s="83" t="s">
        <v>91</v>
      </c>
      <c r="C55" s="92">
        <f>C54</f>
        <v>0</v>
      </c>
      <c r="D55" s="94">
        <v>9000</v>
      </c>
      <c r="E55" s="240"/>
      <c r="F55" s="238"/>
    </row>
    <row r="56" spans="1:6" x14ac:dyDescent="0.25">
      <c r="A56" s="232" t="s">
        <v>33</v>
      </c>
      <c r="B56" s="87" t="s">
        <v>86</v>
      </c>
      <c r="C56" s="74"/>
      <c r="D56" s="102">
        <v>24000</v>
      </c>
      <c r="E56" s="239" t="s">
        <v>87</v>
      </c>
      <c r="F56" s="82" t="s">
        <v>122</v>
      </c>
    </row>
    <row r="57" spans="1:6" ht="15.75" thickBot="1" x14ac:dyDescent="0.3">
      <c r="A57" s="233"/>
      <c r="B57" s="83" t="s">
        <v>92</v>
      </c>
      <c r="C57" s="92">
        <f>C56</f>
        <v>0</v>
      </c>
      <c r="D57" s="94">
        <v>24000</v>
      </c>
      <c r="E57" s="240"/>
      <c r="F57" s="47" t="s">
        <v>123</v>
      </c>
    </row>
    <row r="58" spans="1:6" x14ac:dyDescent="0.25">
      <c r="A58" s="234" t="s">
        <v>34</v>
      </c>
      <c r="B58" s="87" t="s">
        <v>89</v>
      </c>
      <c r="C58" s="74"/>
      <c r="D58" s="102">
        <v>1000</v>
      </c>
      <c r="E58" s="239" t="s">
        <v>90</v>
      </c>
      <c r="F58" s="237" t="s">
        <v>51</v>
      </c>
    </row>
    <row r="59" spans="1:6" ht="15.75" thickBot="1" x14ac:dyDescent="0.3">
      <c r="A59" s="235"/>
      <c r="B59" s="83" t="s">
        <v>93</v>
      </c>
      <c r="C59" s="92">
        <f>C58</f>
        <v>0</v>
      </c>
      <c r="D59" s="94">
        <v>1000</v>
      </c>
      <c r="E59" s="240"/>
      <c r="F59" s="238"/>
    </row>
    <row r="60" spans="1:6" x14ac:dyDescent="0.25">
      <c r="A60" s="35" t="s">
        <v>35</v>
      </c>
      <c r="B60" s="4" t="s">
        <v>114</v>
      </c>
      <c r="C60" s="74"/>
      <c r="D60" s="29">
        <v>800</v>
      </c>
      <c r="E60" s="23" t="s">
        <v>94</v>
      </c>
      <c r="F60" s="36" t="s">
        <v>51</v>
      </c>
    </row>
    <row r="61" spans="1:6" x14ac:dyDescent="0.25">
      <c r="A61" s="225" t="s">
        <v>36</v>
      </c>
      <c r="B61" s="217" t="s">
        <v>96</v>
      </c>
      <c r="C61" s="229"/>
      <c r="D61" s="229">
        <v>18500</v>
      </c>
      <c r="E61" s="210" t="s">
        <v>97</v>
      </c>
      <c r="F61" s="44" t="s">
        <v>52</v>
      </c>
    </row>
    <row r="62" spans="1:6" x14ac:dyDescent="0.25">
      <c r="A62" s="226"/>
      <c r="B62" s="218"/>
      <c r="C62" s="230"/>
      <c r="D62" s="230"/>
      <c r="E62" s="215"/>
      <c r="F62" s="45" t="s">
        <v>53</v>
      </c>
    </row>
    <row r="63" spans="1:6" x14ac:dyDescent="0.25">
      <c r="A63" s="227"/>
      <c r="B63" s="219"/>
      <c r="C63" s="231"/>
      <c r="D63" s="231"/>
      <c r="E63" s="211"/>
      <c r="F63" s="46" t="s">
        <v>54</v>
      </c>
    </row>
    <row r="64" spans="1:6" ht="15.75" thickBot="1" x14ac:dyDescent="0.3">
      <c r="A64" s="12"/>
      <c r="B64" s="83" t="s">
        <v>95</v>
      </c>
      <c r="C64" s="92">
        <f>C61+C60</f>
        <v>0</v>
      </c>
      <c r="D64" s="96">
        <f>D60+D61</f>
        <v>19300</v>
      </c>
      <c r="E64" s="65"/>
      <c r="F64" s="97"/>
    </row>
    <row r="65" spans="1:6" x14ac:dyDescent="0.25">
      <c r="A65" s="1"/>
      <c r="B65" s="6"/>
      <c r="C65" s="69" t="s">
        <v>4</v>
      </c>
      <c r="D65" s="61" t="s">
        <v>4</v>
      </c>
      <c r="E65" s="14" t="s">
        <v>9</v>
      </c>
      <c r="F65" s="25" t="s">
        <v>7</v>
      </c>
    </row>
    <row r="66" spans="1:6" ht="15.75" thickBot="1" x14ac:dyDescent="0.3">
      <c r="A66" s="12" t="s">
        <v>2</v>
      </c>
      <c r="B66" s="65" t="s">
        <v>3</v>
      </c>
      <c r="C66" s="13" t="s">
        <v>228</v>
      </c>
      <c r="D66" s="62" t="s">
        <v>5</v>
      </c>
      <c r="E66" s="13" t="s">
        <v>6</v>
      </c>
      <c r="F66" s="26" t="s">
        <v>8</v>
      </c>
    </row>
    <row r="67" spans="1:6" x14ac:dyDescent="0.25">
      <c r="A67" s="81" t="s">
        <v>37</v>
      </c>
      <c r="B67" s="10" t="s">
        <v>98</v>
      </c>
      <c r="C67" s="33">
        <v>20634</v>
      </c>
      <c r="D67" s="67">
        <v>21710</v>
      </c>
      <c r="E67" s="50" t="s">
        <v>106</v>
      </c>
      <c r="F67" s="36" t="s">
        <v>51</v>
      </c>
    </row>
    <row r="68" spans="1:6" x14ac:dyDescent="0.25">
      <c r="A68" s="220" t="s">
        <v>38</v>
      </c>
      <c r="B68" s="217" t="s">
        <v>99</v>
      </c>
      <c r="C68" s="213">
        <v>22209.5</v>
      </c>
      <c r="D68" s="213">
        <v>23320</v>
      </c>
      <c r="E68" s="210" t="s">
        <v>106</v>
      </c>
      <c r="F68" s="39" t="s">
        <v>52</v>
      </c>
    </row>
    <row r="69" spans="1:6" x14ac:dyDescent="0.25">
      <c r="A69" s="221"/>
      <c r="B69" s="218"/>
      <c r="C69" s="216"/>
      <c r="D69" s="216"/>
      <c r="E69" s="215"/>
      <c r="F69" s="36" t="s">
        <v>53</v>
      </c>
    </row>
    <row r="70" spans="1:6" x14ac:dyDescent="0.25">
      <c r="A70" s="222"/>
      <c r="B70" s="219"/>
      <c r="C70" s="214"/>
      <c r="D70" s="214"/>
      <c r="E70" s="211"/>
      <c r="F70" s="41" t="s">
        <v>54</v>
      </c>
    </row>
    <row r="71" spans="1:6" x14ac:dyDescent="0.25">
      <c r="A71" s="169"/>
      <c r="B71" s="169"/>
      <c r="C71" s="170"/>
      <c r="D71" s="170"/>
      <c r="E71" s="172" t="s">
        <v>106</v>
      </c>
      <c r="F71" s="171"/>
    </row>
    <row r="72" spans="1:6" x14ac:dyDescent="0.25">
      <c r="A72" s="169"/>
      <c r="B72" s="169"/>
      <c r="C72" s="170"/>
      <c r="D72" s="170"/>
      <c r="E72" s="169"/>
      <c r="F72" s="171"/>
    </row>
    <row r="73" spans="1:6" x14ac:dyDescent="0.25">
      <c r="A73" s="169"/>
      <c r="B73" s="169"/>
      <c r="C73" s="170"/>
      <c r="D73" s="170"/>
      <c r="E73" s="169"/>
      <c r="F73" s="171"/>
    </row>
    <row r="74" spans="1:6" x14ac:dyDescent="0.25">
      <c r="A74" s="162" t="s">
        <v>40</v>
      </c>
      <c r="B74" s="166" t="s">
        <v>229</v>
      </c>
      <c r="C74" s="213">
        <v>28270</v>
      </c>
      <c r="D74" s="213">
        <v>35337.5</v>
      </c>
      <c r="E74" s="210" t="s">
        <v>106</v>
      </c>
      <c r="F74" s="44" t="s">
        <v>52</v>
      </c>
    </row>
    <row r="75" spans="1:6" x14ac:dyDescent="0.25">
      <c r="A75" s="163"/>
      <c r="B75" s="167" t="s">
        <v>230</v>
      </c>
      <c r="C75" s="216"/>
      <c r="D75" s="216"/>
      <c r="E75" s="215"/>
      <c r="F75" s="45" t="s">
        <v>53</v>
      </c>
    </row>
    <row r="76" spans="1:6" x14ac:dyDescent="0.25">
      <c r="A76" s="164"/>
      <c r="B76" s="168"/>
      <c r="C76" s="214"/>
      <c r="D76" s="214"/>
      <c r="E76" s="211"/>
      <c r="F76" s="46" t="s">
        <v>54</v>
      </c>
    </row>
    <row r="77" spans="1:6" x14ac:dyDescent="0.25">
      <c r="A77" s="37" t="s">
        <v>41</v>
      </c>
      <c r="B77" s="19" t="s">
        <v>101</v>
      </c>
      <c r="C77" s="70">
        <v>7900</v>
      </c>
      <c r="D77" s="20">
        <v>9875</v>
      </c>
      <c r="E77" s="21" t="s">
        <v>106</v>
      </c>
      <c r="F77" s="38" t="s">
        <v>51</v>
      </c>
    </row>
    <row r="78" spans="1:6" x14ac:dyDescent="0.25">
      <c r="A78" s="43" t="s">
        <v>102</v>
      </c>
      <c r="B78" s="19" t="s">
        <v>103</v>
      </c>
      <c r="C78" s="70">
        <v>5280</v>
      </c>
      <c r="D78" s="20">
        <v>6600</v>
      </c>
      <c r="E78" s="21" t="s">
        <v>106</v>
      </c>
      <c r="F78" s="38" t="s">
        <v>51</v>
      </c>
    </row>
    <row r="79" spans="1:6" x14ac:dyDescent="0.25">
      <c r="A79" s="220" t="s">
        <v>107</v>
      </c>
      <c r="B79" s="217" t="s">
        <v>104</v>
      </c>
      <c r="C79" s="213">
        <v>18332</v>
      </c>
      <c r="D79" s="213">
        <v>22915</v>
      </c>
      <c r="E79" s="210" t="s">
        <v>106</v>
      </c>
      <c r="F79" s="44" t="s">
        <v>52</v>
      </c>
    </row>
    <row r="80" spans="1:6" x14ac:dyDescent="0.25">
      <c r="A80" s="221"/>
      <c r="B80" s="218"/>
      <c r="C80" s="216"/>
      <c r="D80" s="216"/>
      <c r="E80" s="215"/>
      <c r="F80" s="45" t="s">
        <v>53</v>
      </c>
    </row>
    <row r="81" spans="1:6" ht="15.75" thickBot="1" x14ac:dyDescent="0.3">
      <c r="A81" s="235"/>
      <c r="B81" s="252"/>
      <c r="C81" s="253"/>
      <c r="D81" s="253"/>
      <c r="E81" s="240"/>
      <c r="F81" s="47" t="s">
        <v>54</v>
      </c>
    </row>
    <row r="82" spans="1:6" ht="15.75" thickBot="1" x14ac:dyDescent="0.3">
      <c r="A82" s="34"/>
      <c r="B82" s="11" t="s">
        <v>105</v>
      </c>
      <c r="C82" s="59">
        <f>C79+C78+C77+C74+C71+C68+C67</f>
        <v>102625.5</v>
      </c>
      <c r="D82" s="68">
        <f>SUM(D67:D81)</f>
        <v>119757.5</v>
      </c>
      <c r="E82" s="8"/>
      <c r="F82" s="27"/>
    </row>
    <row r="83" spans="1:6" x14ac:dyDescent="0.25">
      <c r="A83" s="86" t="s">
        <v>126</v>
      </c>
      <c r="B83" s="120" t="s">
        <v>127</v>
      </c>
      <c r="C83" s="74"/>
      <c r="D83" s="74"/>
      <c r="E83" s="114" t="s">
        <v>130</v>
      </c>
      <c r="F83" s="115" t="s">
        <v>51</v>
      </c>
    </row>
    <row r="84" spans="1:6" x14ac:dyDescent="0.25">
      <c r="A84" s="37" t="s">
        <v>128</v>
      </c>
      <c r="B84" s="15" t="s">
        <v>129</v>
      </c>
      <c r="C84" s="70"/>
      <c r="D84" s="70"/>
      <c r="E84" s="116" t="s">
        <v>131</v>
      </c>
      <c r="F84" s="117" t="s">
        <v>51</v>
      </c>
    </row>
    <row r="85" spans="1:6" ht="15.75" thickBot="1" x14ac:dyDescent="0.3">
      <c r="A85" s="103"/>
      <c r="B85" s="121" t="s">
        <v>64</v>
      </c>
      <c r="C85" s="105">
        <f>SUM(C83:C84)</f>
        <v>0</v>
      </c>
      <c r="D85" s="105">
        <f>SUM(D83:D84)</f>
        <v>0</v>
      </c>
      <c r="E85" s="107"/>
      <c r="F85" s="119"/>
    </row>
    <row r="86" spans="1:6" x14ac:dyDescent="0.25">
      <c r="A86" s="86" t="s">
        <v>132</v>
      </c>
      <c r="B86" s="120" t="s">
        <v>133</v>
      </c>
      <c r="C86" s="74"/>
      <c r="D86" s="74"/>
      <c r="E86" s="114" t="s">
        <v>134</v>
      </c>
      <c r="F86" s="82"/>
    </row>
    <row r="87" spans="1:6" x14ac:dyDescent="0.25">
      <c r="A87" s="37" t="s">
        <v>135</v>
      </c>
      <c r="B87" s="122" t="s">
        <v>136</v>
      </c>
      <c r="C87" s="125"/>
      <c r="D87" s="125"/>
      <c r="E87" s="118" t="s">
        <v>137</v>
      </c>
      <c r="F87" s="45" t="s">
        <v>52</v>
      </c>
    </row>
    <row r="88" spans="1:6" x14ac:dyDescent="0.25">
      <c r="A88" s="37" t="s">
        <v>138</v>
      </c>
      <c r="B88" s="123" t="s">
        <v>139</v>
      </c>
      <c r="C88" s="126"/>
      <c r="D88" s="126"/>
      <c r="E88" s="116" t="s">
        <v>140</v>
      </c>
      <c r="F88" s="45" t="s">
        <v>53</v>
      </c>
    </row>
    <row r="89" spans="1:6" x14ac:dyDescent="0.25">
      <c r="A89" s="37" t="s">
        <v>141</v>
      </c>
      <c r="B89" s="15" t="s">
        <v>142</v>
      </c>
      <c r="C89" s="70"/>
      <c r="D89" s="70"/>
      <c r="E89" s="116" t="s">
        <v>143</v>
      </c>
      <c r="F89" s="45" t="s">
        <v>54</v>
      </c>
    </row>
    <row r="90" spans="1:6" ht="15.75" thickBot="1" x14ac:dyDescent="0.3">
      <c r="A90" s="55"/>
      <c r="B90" s="124" t="s">
        <v>144</v>
      </c>
      <c r="C90" s="92">
        <f>SUM(C86:C88)</f>
        <v>0</v>
      </c>
      <c r="D90" s="92">
        <f>SUM(D86:D88)</f>
        <v>0</v>
      </c>
      <c r="E90" s="51"/>
      <c r="F90" s="85"/>
    </row>
    <row r="91" spans="1:6" x14ac:dyDescent="0.25">
      <c r="A91" s="42"/>
    </row>
    <row r="94" spans="1:6" x14ac:dyDescent="0.25">
      <c r="B94" s="63" t="s">
        <v>125</v>
      </c>
      <c r="C94" s="63"/>
      <c r="D94" s="63"/>
      <c r="E94" s="63"/>
      <c r="F94" s="63"/>
    </row>
    <row r="95" spans="1:6" x14ac:dyDescent="0.25">
      <c r="B95" s="63" t="s">
        <v>109</v>
      </c>
      <c r="C95" s="63"/>
      <c r="D95" s="63"/>
      <c r="E95" s="63"/>
      <c r="F95" s="63"/>
    </row>
  </sheetData>
  <mergeCells count="61">
    <mergeCell ref="C74:C76"/>
    <mergeCell ref="D74:D76"/>
    <mergeCell ref="E74:E76"/>
    <mergeCell ref="A79:A81"/>
    <mergeCell ref="B79:B81"/>
    <mergeCell ref="C79:C81"/>
    <mergeCell ref="D79:D81"/>
    <mergeCell ref="E79:E81"/>
    <mergeCell ref="A68:A70"/>
    <mergeCell ref="B68:B70"/>
    <mergeCell ref="C68:C70"/>
    <mergeCell ref="D68:D70"/>
    <mergeCell ref="E68:E70"/>
    <mergeCell ref="A56:A57"/>
    <mergeCell ref="E56:E57"/>
    <mergeCell ref="A58:A59"/>
    <mergeCell ref="E58:E59"/>
    <mergeCell ref="F58:F59"/>
    <mergeCell ref="A61:A63"/>
    <mergeCell ref="B61:B63"/>
    <mergeCell ref="C61:C63"/>
    <mergeCell ref="D61:D63"/>
    <mergeCell ref="E61:E63"/>
    <mergeCell ref="E44:E45"/>
    <mergeCell ref="E46:E47"/>
    <mergeCell ref="F46:F47"/>
    <mergeCell ref="A54:A55"/>
    <mergeCell ref="E54:E55"/>
    <mergeCell ref="F54:F55"/>
    <mergeCell ref="A40:A42"/>
    <mergeCell ref="B40:B42"/>
    <mergeCell ref="C40:C42"/>
    <mergeCell ref="D40:D42"/>
    <mergeCell ref="E40:E43"/>
    <mergeCell ref="C21:C23"/>
    <mergeCell ref="D21:D23"/>
    <mergeCell ref="E21:E23"/>
    <mergeCell ref="F40:F43"/>
    <mergeCell ref="F24:F25"/>
    <mergeCell ref="E33:E34"/>
    <mergeCell ref="F33:F34"/>
    <mergeCell ref="E36:E37"/>
    <mergeCell ref="F36:F37"/>
    <mergeCell ref="E38:E39"/>
    <mergeCell ref="F38:F39"/>
    <mergeCell ref="A24:A25"/>
    <mergeCell ref="C24:C25"/>
    <mergeCell ref="D24:D25"/>
    <mergeCell ref="E24:E25"/>
    <mergeCell ref="A8:E8"/>
    <mergeCell ref="A14:A15"/>
    <mergeCell ref="C14:C15"/>
    <mergeCell ref="D14:D15"/>
    <mergeCell ref="E14:E15"/>
    <mergeCell ref="A18:A20"/>
    <mergeCell ref="B18:B20"/>
    <mergeCell ref="C18:C20"/>
    <mergeCell ref="D18:D20"/>
    <mergeCell ref="E18:E20"/>
    <mergeCell ref="A21:A23"/>
    <mergeCell ref="B21:B2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2017-01-05T07:14:10Z</dcterms:modified>
</cp:coreProperties>
</file>