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5095" windowHeight="11310"/>
  </bookViews>
  <sheets>
    <sheet name="List2" sheetId="2" r:id="rId1"/>
  </sheets>
  <calcPr calcId="152511"/>
</workbook>
</file>

<file path=xl/calcChain.xml><?xml version="1.0" encoding="utf-8"?>
<calcChain xmlns="http://schemas.openxmlformats.org/spreadsheetml/2006/main">
  <c r="C65" i="2" l="1"/>
  <c r="D61" i="2"/>
  <c r="D62" i="2"/>
  <c r="D63" i="2"/>
  <c r="D64" i="2"/>
  <c r="D60" i="2"/>
  <c r="C58" i="2"/>
  <c r="D49" i="2"/>
  <c r="D50" i="2"/>
  <c r="D51" i="2"/>
  <c r="D52" i="2"/>
  <c r="D53" i="2"/>
  <c r="D54" i="2"/>
  <c r="D55" i="2"/>
  <c r="D57" i="2"/>
  <c r="D48" i="2"/>
  <c r="D47" i="2"/>
  <c r="D46" i="2"/>
  <c r="D65" i="2" l="1"/>
  <c r="D58" i="2"/>
  <c r="D31" i="2"/>
  <c r="D30" i="2"/>
  <c r="D33" i="2"/>
  <c r="D32" i="2"/>
  <c r="D35" i="2"/>
  <c r="D34" i="2"/>
  <c r="D41" i="2" l="1"/>
  <c r="D39" i="2"/>
  <c r="D38" i="2"/>
  <c r="D37" i="2"/>
  <c r="D36" i="2"/>
  <c r="D25" i="2"/>
  <c r="D26" i="2"/>
  <c r="D27" i="2"/>
  <c r="D28" i="2"/>
  <c r="D24" i="2"/>
  <c r="D23" i="2"/>
  <c r="D22" i="2"/>
  <c r="D18" i="2" l="1"/>
  <c r="D44" i="2" l="1"/>
  <c r="D20" i="2" l="1"/>
  <c r="D29" i="2" l="1"/>
  <c r="C29" i="2"/>
  <c r="C45" i="2"/>
  <c r="D43" i="2" l="1"/>
  <c r="D45" i="2" l="1"/>
  <c r="C42" i="2"/>
  <c r="D40" i="2"/>
  <c r="D9" i="2"/>
  <c r="D10" i="2"/>
  <c r="D12" i="2"/>
  <c r="D13" i="2"/>
  <c r="D14" i="2"/>
  <c r="D15" i="2"/>
  <c r="D8" i="2"/>
  <c r="D42" i="2" l="1"/>
  <c r="D21" i="2"/>
  <c r="C21" i="2"/>
  <c r="D17" i="2"/>
  <c r="C17" i="2"/>
</calcChain>
</file>

<file path=xl/sharedStrings.xml><?xml version="1.0" encoding="utf-8"?>
<sst xmlns="http://schemas.openxmlformats.org/spreadsheetml/2006/main" count="176" uniqueCount="135">
  <si>
    <t>NOVA GRADIŠKA, Benkovićeva 39</t>
  </si>
  <si>
    <t>Rbr.</t>
  </si>
  <si>
    <t>PREDMET NABAVE</t>
  </si>
  <si>
    <t>Procijenjena vrijednost</t>
  </si>
  <si>
    <t>nabave s PDV-om</t>
  </si>
  <si>
    <t>fin.plana</t>
  </si>
  <si>
    <t>Vrsta postupka</t>
  </si>
  <si>
    <t>javne nabave</t>
  </si>
  <si>
    <t>Oznaka pozicije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</si>
  <si>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</si>
  <si>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</si>
  <si>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</si>
  <si>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</si>
  <si>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</si>
  <si>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</si>
  <si>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</si>
  <si>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</si>
  <si>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</si>
  <si>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13.</t>
  </si>
  <si>
    <t>18.</t>
  </si>
  <si>
    <t>19.</t>
  </si>
  <si>
    <t>20.</t>
  </si>
  <si>
    <t>21.</t>
  </si>
  <si>
    <t>22.</t>
  </si>
  <si>
    <t>R0462</t>
  </si>
  <si>
    <t>Publikacije, časopisi, glasila</t>
  </si>
  <si>
    <t>Materijal za higijenske potrebe i njegu</t>
  </si>
  <si>
    <t>Papir za fotokopiranje</t>
  </si>
  <si>
    <t>Toneri</t>
  </si>
  <si>
    <t>UKUPNO 3221</t>
  </si>
  <si>
    <t>Izravno ugovaranje</t>
  </si>
  <si>
    <t>El.energija</t>
  </si>
  <si>
    <t>Plin</t>
  </si>
  <si>
    <t>UKUPNO 3223</t>
  </si>
  <si>
    <t>R0463</t>
  </si>
  <si>
    <t>Usluge telefona, pošte i prijevoza</t>
  </si>
  <si>
    <t>R0467</t>
  </si>
  <si>
    <t>UKUPNO 3231</t>
  </si>
  <si>
    <t>Odvodnja i zaštita voda</t>
  </si>
  <si>
    <t>Iznošenje i odvoz smeća</t>
  </si>
  <si>
    <t>Deratizacija i dezinsekcija</t>
  </si>
  <si>
    <t>Dimnjačarske i ekološke usluge</t>
  </si>
  <si>
    <t>Ostale komunalne usluge po rješenjima</t>
  </si>
  <si>
    <t>R0471</t>
  </si>
  <si>
    <t>UKUPNO 3234</t>
  </si>
  <si>
    <t>Računalne usluge</t>
  </si>
  <si>
    <t>R0474</t>
  </si>
  <si>
    <t xml:space="preserve">Premije osiguranja </t>
  </si>
  <si>
    <t>R0476</t>
  </si>
  <si>
    <t>Reprezentacija</t>
  </si>
  <si>
    <t>R0477</t>
  </si>
  <si>
    <t>UKUPNO 3238</t>
  </si>
  <si>
    <t>UKUPNO 3292</t>
  </si>
  <si>
    <t>UKUPNO 3293</t>
  </si>
  <si>
    <t>R0479</t>
  </si>
  <si>
    <t>UKUPNO 3299</t>
  </si>
  <si>
    <t>Osiguranje učenika</t>
  </si>
  <si>
    <t>R2449</t>
  </si>
  <si>
    <t>Na temelju članka 20. Zakona o javnoj nabavi (NN 90/11.), članka 5. Uredbe o postupku nabave roba, radova i usluga male vrijednosti</t>
  </si>
  <si>
    <t xml:space="preserve">Ostali materijal za potrebe </t>
  </si>
  <si>
    <t>nabave bez PDV-om</t>
  </si>
  <si>
    <t>Ostali nespomenuti rashodi poslovanja (rashodi protokola)</t>
  </si>
  <si>
    <t xml:space="preserve">jedini izvršitelji </t>
  </si>
  <si>
    <t>komunalnih usluga te</t>
  </si>
  <si>
    <t xml:space="preserve">se ne mogu tražiti </t>
  </si>
  <si>
    <t>ponude više izvođača</t>
  </si>
  <si>
    <t>Uredska oprema i namještaj za glazbeni odjel</t>
  </si>
  <si>
    <t>R2041-1</t>
  </si>
  <si>
    <t>Glazbena oprema za glazbeni odjel</t>
  </si>
  <si>
    <t>R3068</t>
  </si>
  <si>
    <t>UKUPNO 422</t>
  </si>
  <si>
    <t xml:space="preserve">Vodovod i Odlagalište </t>
  </si>
  <si>
    <t>OŠ MATO LOVRAK</t>
  </si>
  <si>
    <t>Materijal za nastavu didktički matrijal,spužve, krede)</t>
  </si>
  <si>
    <t>Postupak jednostavne nabave</t>
  </si>
  <si>
    <t xml:space="preserve"> BPŽ </t>
  </si>
  <si>
    <t>javno prikupljanje ponuda</t>
  </si>
  <si>
    <t xml:space="preserve">red.poslovanja </t>
  </si>
  <si>
    <t>Ostali uredski materijal (tiskanice, koverte, registratori,</t>
  </si>
  <si>
    <t xml:space="preserve"> spajalice, putni nalozi, misevi, tipkovnice)</t>
  </si>
  <si>
    <t>(NN 14/02.) te članka 58. Statuta OŠ "Mato Lovrak" Nova Gradiška, Školski odbor  na sjednici dana donosi:</t>
  </si>
  <si>
    <t>PLAN NABAVE ŠKOLE ZA 2024. GODINU</t>
  </si>
  <si>
    <t>11.</t>
  </si>
  <si>
    <t>12.</t>
  </si>
  <si>
    <t>14.</t>
  </si>
  <si>
    <t>15.</t>
  </si>
  <si>
    <t>16.</t>
  </si>
  <si>
    <t>17.</t>
  </si>
  <si>
    <t>Ostale usluge</t>
  </si>
  <si>
    <t>UKUPNO 3239</t>
  </si>
  <si>
    <t>Zdravstvene usluge</t>
  </si>
  <si>
    <t>UKUPNO 3236</t>
  </si>
  <si>
    <t>Mliječni proizvodi</t>
  </si>
  <si>
    <t>Kruh</t>
  </si>
  <si>
    <t>Proizvodi od žitarica (brašno, griz, tjestenina)</t>
  </si>
  <si>
    <t>Namazi (sirni, maslac….)</t>
  </si>
  <si>
    <t>Začini (šećer, sol, vegeta, fant, papar)</t>
  </si>
  <si>
    <t>Povrće (grah, krumpir, mrkva, luk, paprika)</t>
  </si>
  <si>
    <t>Voće (jabuka, kruška, mandarina, banana…</t>
  </si>
  <si>
    <t>Ostali proizvodi</t>
  </si>
  <si>
    <t>R5001</t>
  </si>
  <si>
    <t xml:space="preserve">Mlijeko </t>
  </si>
  <si>
    <t>Napici (čaj, cedevita</t>
  </si>
  <si>
    <t>30.</t>
  </si>
  <si>
    <t>33.</t>
  </si>
  <si>
    <t>23.</t>
  </si>
  <si>
    <t>25.</t>
  </si>
  <si>
    <t>24.</t>
  </si>
  <si>
    <t>31.</t>
  </si>
  <si>
    <t>26.</t>
  </si>
  <si>
    <t>27.</t>
  </si>
  <si>
    <t>28.</t>
  </si>
  <si>
    <t>29.</t>
  </si>
  <si>
    <t>32.</t>
  </si>
  <si>
    <t>34.</t>
  </si>
  <si>
    <t>35.</t>
  </si>
  <si>
    <t>PROJEKT ŠKOLSKA SHEMA</t>
  </si>
  <si>
    <t>R0482-1</t>
  </si>
  <si>
    <t>36.</t>
  </si>
  <si>
    <t>37.</t>
  </si>
  <si>
    <t>38.</t>
  </si>
  <si>
    <t>39.</t>
  </si>
  <si>
    <t>40.</t>
  </si>
  <si>
    <t>KRUŠKE</t>
  </si>
  <si>
    <t>JABUKE</t>
  </si>
  <si>
    <t>MANDARINE</t>
  </si>
  <si>
    <t xml:space="preserve">JAGODE </t>
  </si>
  <si>
    <t>TREŠNJE</t>
  </si>
  <si>
    <t>UKUPNO 3222</t>
  </si>
  <si>
    <t>UKUPNO 3224</t>
  </si>
  <si>
    <t>BPŽ</t>
  </si>
  <si>
    <t xml:space="preserve"> XIOPŠĐĐ+Š'P9O0'PŠPOIP0'Š+ĐŠ'P</t>
  </si>
  <si>
    <t>R5002</t>
  </si>
  <si>
    <t>Meso (junetina)</t>
  </si>
  <si>
    <t>Meso (piletina)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</si>
</sst>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43" formatCode="_-* #,##0.00\ _k_n_-;\-* #,##0.00\ _k_n_-;_-* &quot;-&quot;??\ _k_n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4" fontId="0" fillId="0" borderId="4" xfId="0" applyNumberFormat="1" applyBorder="1"/>
    <xf numFmtId="4" fontId="0" fillId="0" borderId="2" xfId="0" applyNumberFormat="1" applyBorder="1"/>
    <xf numFmtId="4" fontId="0" fillId="0" borderId="17" xfId="0" applyNumberFormat="1" applyBorder="1"/>
    <xf numFmtId="0" fontId="0" fillId="0" borderId="18" xfId="0" applyBorder="1"/>
    <xf numFmtId="0" fontId="0" fillId="0" borderId="17" xfId="0" applyBorder="1"/>
    <xf numFmtId="0" fontId="0" fillId="0" borderId="16" xfId="0" applyBorder="1"/>
    <xf numFmtId="0" fontId="0" fillId="0" borderId="21" xfId="0" applyBorder="1"/>
    <xf numFmtId="4" fontId="0" fillId="0" borderId="5" xfId="0" applyNumberFormat="1" applyBorder="1"/>
    <xf numFmtId="0" fontId="0" fillId="2" borderId="9" xfId="0" applyFill="1" applyBorder="1"/>
    <xf numFmtId="0" fontId="0" fillId="2" borderId="3" xfId="0" applyFill="1" applyBorder="1"/>
    <xf numFmtId="0" fontId="0" fillId="2" borderId="8" xfId="0" applyFill="1" applyBorder="1"/>
    <xf numFmtId="0" fontId="0" fillId="0" borderId="19" xfId="0" applyBorder="1"/>
    <xf numFmtId="0" fontId="0" fillId="0" borderId="23" xfId="0" applyBorder="1"/>
    <xf numFmtId="0" fontId="0" fillId="0" borderId="11" xfId="0" applyBorder="1"/>
    <xf numFmtId="0" fontId="0" fillId="0" borderId="22" xfId="0" applyBorder="1"/>
    <xf numFmtId="0" fontId="0" fillId="0" borderId="24" xfId="0" applyBorder="1"/>
    <xf numFmtId="4" fontId="0" fillId="0" borderId="21" xfId="0" applyNumberFormat="1" applyBorder="1"/>
    <xf numFmtId="4" fontId="0" fillId="0" borderId="6" xfId="0" applyNumberFormat="1" applyBorder="1"/>
    <xf numFmtId="0" fontId="1" fillId="2" borderId="0" xfId="0" applyFont="1" applyFill="1"/>
    <xf numFmtId="0" fontId="0" fillId="3" borderId="0" xfId="0" applyFill="1"/>
    <xf numFmtId="0" fontId="1" fillId="3" borderId="0" xfId="0" applyFont="1" applyFill="1"/>
    <xf numFmtId="0" fontId="0" fillId="4" borderId="18" xfId="0" applyFill="1" applyBorder="1"/>
    <xf numFmtId="0" fontId="1" fillId="4" borderId="17" xfId="0" applyFont="1" applyFill="1" applyBorder="1"/>
    <xf numFmtId="0" fontId="1" fillId="4" borderId="19" xfId="0" applyFont="1" applyFill="1" applyBorder="1"/>
    <xf numFmtId="0" fontId="0" fillId="0" borderId="14" xfId="0" applyBorder="1"/>
    <xf numFmtId="0" fontId="0" fillId="4" borderId="22" xfId="0" applyFill="1" applyBorder="1"/>
    <xf numFmtId="0" fontId="1" fillId="4" borderId="21" xfId="0" applyFont="1" applyFill="1" applyBorder="1"/>
    <xf numFmtId="0" fontId="1" fillId="4" borderId="24" xfId="0" applyFont="1" applyFill="1" applyBorder="1"/>
    <xf numFmtId="0" fontId="1" fillId="0" borderId="0" xfId="0" applyFont="1"/>
    <xf numFmtId="0" fontId="1" fillId="2" borderId="3" xfId="0" applyFont="1" applyFill="1" applyBorder="1"/>
    <xf numFmtId="4" fontId="1" fillId="2" borderId="3" xfId="0" applyNumberFormat="1" applyFont="1" applyFill="1" applyBorder="1"/>
    <xf numFmtId="0" fontId="0" fillId="0" borderId="20" xfId="0" applyBorder="1"/>
    <xf numFmtId="4" fontId="0" fillId="0" borderId="1" xfId="0" applyNumberFormat="1" applyBorder="1"/>
    <xf numFmtId="0" fontId="0" fillId="0" borderId="7" xfId="0" applyBorder="1"/>
    <xf numFmtId="0" fontId="1" fillId="2" borderId="9" xfId="0" applyFont="1" applyFill="1" applyBorder="1"/>
    <xf numFmtId="0" fontId="1" fillId="2" borderId="8" xfId="0" applyFont="1" applyFill="1" applyBorder="1"/>
    <xf numFmtId="0" fontId="0" fillId="0" borderId="15" xfId="0" applyBorder="1"/>
    <xf numFmtId="0" fontId="0" fillId="2" borderId="0" xfId="0" applyFill="1"/>
    <xf numFmtId="4" fontId="1" fillId="2" borderId="1" xfId="0" applyNumberFormat="1" applyFont="1" applyFill="1" applyBorder="1"/>
    <xf numFmtId="0" fontId="0" fillId="2" borderId="8" xfId="0" applyFont="1" applyFill="1" applyBorder="1"/>
    <xf numFmtId="0" fontId="0" fillId="2" borderId="20" xfId="0" applyFill="1" applyBorder="1"/>
    <xf numFmtId="0" fontId="1" fillId="2" borderId="1" xfId="0" applyFont="1" applyFill="1" applyBorder="1"/>
    <xf numFmtId="0" fontId="0" fillId="2" borderId="1" xfId="0" applyFill="1" applyBorder="1"/>
    <xf numFmtId="0" fontId="0" fillId="2" borderId="7" xfId="0" applyFill="1" applyBorder="1"/>
    <xf numFmtId="0" fontId="0" fillId="3" borderId="20" xfId="0" applyFill="1" applyBorder="1"/>
    <xf numFmtId="0" fontId="0" fillId="3" borderId="1" xfId="0" applyFill="1" applyBorder="1"/>
    <xf numFmtId="0" fontId="0" fillId="3" borderId="7" xfId="0" applyFill="1" applyBorder="1"/>
    <xf numFmtId="0" fontId="0" fillId="3" borderId="1" xfId="0" applyFont="1" applyFill="1" applyBorder="1"/>
    <xf numFmtId="4" fontId="0" fillId="3" borderId="1" xfId="0" applyNumberFormat="1" applyFont="1" applyFill="1" applyBorder="1"/>
    <xf numFmtId="4" fontId="0" fillId="3" borderId="1" xfId="0" applyNumberFormat="1" applyFill="1" applyBorder="1"/>
    <xf numFmtId="0" fontId="1" fillId="2" borderId="20" xfId="0" applyFont="1" applyFill="1" applyBorder="1"/>
    <xf numFmtId="0" fontId="1" fillId="2" borderId="7" xfId="0" applyFont="1" applyFill="1" applyBorder="1"/>
    <xf numFmtId="0" fontId="1" fillId="2" borderId="15" xfId="0" applyFont="1" applyFill="1" applyBorder="1"/>
    <xf numFmtId="0" fontId="1" fillId="2" borderId="2" xfId="0" applyFont="1" applyFill="1" applyBorder="1"/>
    <xf numFmtId="0" fontId="1" fillId="2" borderId="10" xfId="0" applyFont="1" applyFill="1" applyBorder="1"/>
    <xf numFmtId="0" fontId="1" fillId="3" borderId="4" xfId="0" applyFont="1" applyFill="1" applyBorder="1"/>
    <xf numFmtId="4" fontId="1" fillId="3" borderId="4" xfId="0" applyNumberFormat="1" applyFont="1" applyFill="1" applyBorder="1"/>
    <xf numFmtId="0" fontId="0" fillId="3" borderId="4" xfId="0" applyFont="1" applyFill="1" applyBorder="1"/>
    <xf numFmtId="4" fontId="1" fillId="2" borderId="4" xfId="0" applyNumberFormat="1" applyFont="1" applyFill="1" applyBorder="1"/>
    <xf numFmtId="0" fontId="0" fillId="3" borderId="11" xfId="0" applyFont="1" applyFill="1" applyBorder="1"/>
    <xf numFmtId="0" fontId="0" fillId="0" borderId="16" xfId="0" applyBorder="1" applyAlignment="1">
      <alignment horizontal="left"/>
    </xf>
    <xf numFmtId="0" fontId="0" fillId="3" borderId="23" xfId="0" applyFont="1" applyFill="1" applyBorder="1"/>
    <xf numFmtId="0" fontId="0" fillId="0" borderId="6" xfId="0" applyFill="1" applyBorder="1"/>
    <xf numFmtId="0" fontId="0" fillId="2" borderId="25" xfId="0" applyFill="1" applyBorder="1"/>
    <xf numFmtId="0" fontId="1" fillId="2" borderId="26" xfId="0" applyFont="1" applyFill="1" applyBorder="1"/>
    <xf numFmtId="4" fontId="1" fillId="2" borderId="26" xfId="0" applyNumberFormat="1" applyFont="1" applyFill="1" applyBorder="1"/>
    <xf numFmtId="0" fontId="1" fillId="2" borderId="27" xfId="0" applyFont="1" applyFill="1" applyBorder="1"/>
  </cellXfs>
  <cellStyles count="3">
    <cellStyle name="Normalno" xfId="0" builtinId="0"/>
    <cellStyle name="Valuta 2" xfId="2"/>
    <cellStyle name="Zarez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6"/>
  <sheetViews>
    <sheetView tabSelected="1" workbookViewId="0">
      <selection activeCell="I53" sqref="I53"/>
    </sheetView>
  </sheetViews>
  <sheetFormatPr defaultRowHeight="15" x14ac:dyDescent="0.25"/>
  <cols>
    <col min="1" max="1" width="4.42578125" customWidth="1"/>
    <col min="2" max="2" width="46.5703125" customWidth="1"/>
    <col min="3" max="3" width="13.140625" customWidth="1"/>
    <col min="4" max="4" width="18.42578125" customWidth="1"/>
    <col min="5" max="5" width="10.7109375" customWidth="1"/>
    <col min="6" max="6" width="26" customWidth="1"/>
  </cols>
  <sheetData>
    <row r="1" spans="1:6" x14ac:dyDescent="0.25">
      <c r="A1" t="s">
        <v>72</v>
      </c>
    </row>
    <row r="2" spans="1:6" x14ac:dyDescent="0.25">
      <c r="A2" t="s">
        <v>0</v>
      </c>
    </row>
    <row r="3" spans="1:6" x14ac:dyDescent="0.25">
      <c r="B3" s="46" t="s">
        <v>58</v>
      </c>
      <c r="C3" s="46"/>
      <c r="D3" s="46"/>
      <c r="E3" s="46"/>
      <c r="F3" s="46"/>
    </row>
    <row r="4" spans="1:6" x14ac:dyDescent="0.25">
      <c r="B4" s="46" t="s">
        <v>80</v>
      </c>
      <c r="C4" s="46"/>
      <c r="D4" s="46"/>
      <c r="E4" s="46"/>
      <c r="F4" s="46"/>
    </row>
    <row r="5" spans="1:6" ht="15.75" thickBot="1" x14ac:dyDescent="0.3">
      <c r="A5" s="37" t="s">
        <v>81</v>
      </c>
      <c r="B5" s="37"/>
    </row>
    <row r="6" spans="1:6" x14ac:dyDescent="0.25">
      <c r="A6" s="30" t="s">
        <v>131</v>
      </c>
      <c r="B6" s="31" t="s">
        <v>2</v>
      </c>
      <c r="C6" s="31" t="s">
        <v>3</v>
      </c>
      <c r="D6" s="31" t="s">
        <v>3</v>
      </c>
      <c r="E6" s="31" t="s">
        <v>8</v>
      </c>
      <c r="F6" s="32" t="s">
        <v>6</v>
      </c>
    </row>
    <row r="7" spans="1:6" ht="15.75" thickBot="1" x14ac:dyDescent="0.3">
      <c r="A7" s="34" t="s">
        <v>1</v>
      </c>
      <c r="B7" s="35"/>
      <c r="C7" s="35" t="s">
        <v>60</v>
      </c>
      <c r="D7" s="35" t="s">
        <v>4</v>
      </c>
      <c r="E7" s="35" t="s">
        <v>5</v>
      </c>
      <c r="F7" s="36" t="s">
        <v>7</v>
      </c>
    </row>
    <row r="8" spans="1:6" x14ac:dyDescent="0.25">
      <c r="A8" s="14" t="s">
        <v>9</v>
      </c>
      <c r="B8" s="5" t="s">
        <v>27</v>
      </c>
      <c r="C8" s="26">
        <v>3981.68</v>
      </c>
      <c r="D8" s="26">
        <f>C8*25%+C8</f>
        <v>4977.0999999999995</v>
      </c>
      <c r="E8" s="5" t="s">
        <v>24</v>
      </c>
      <c r="F8" s="8" t="s">
        <v>30</v>
      </c>
    </row>
    <row r="9" spans="1:6" x14ac:dyDescent="0.25">
      <c r="A9" s="21" t="s">
        <v>10</v>
      </c>
      <c r="B9" s="3" t="s">
        <v>28</v>
      </c>
      <c r="C9" s="9">
        <v>2654.46</v>
      </c>
      <c r="D9" s="26">
        <f t="shared" ref="D9:D15" si="0">C9*25%+C9</f>
        <v>3318.0749999999998</v>
      </c>
      <c r="E9" s="3" t="s">
        <v>24</v>
      </c>
      <c r="F9" s="22" t="s">
        <v>30</v>
      </c>
    </row>
    <row r="10" spans="1:6" x14ac:dyDescent="0.25">
      <c r="A10" s="21" t="s">
        <v>11</v>
      </c>
      <c r="B10" s="3" t="s">
        <v>78</v>
      </c>
      <c r="C10" s="9">
        <v>975.38</v>
      </c>
      <c r="D10" s="26">
        <f t="shared" si="0"/>
        <v>1219.2249999999999</v>
      </c>
      <c r="E10" s="3" t="s">
        <v>24</v>
      </c>
      <c r="F10" s="22"/>
    </row>
    <row r="11" spans="1:6" x14ac:dyDescent="0.25">
      <c r="A11" s="21"/>
      <c r="B11" s="3" t="s">
        <v>79</v>
      </c>
      <c r="C11" s="9"/>
      <c r="D11" s="26"/>
      <c r="E11" s="3"/>
      <c r="F11" s="22"/>
    </row>
    <row r="12" spans="1:6" x14ac:dyDescent="0.25">
      <c r="A12" s="21" t="s">
        <v>12</v>
      </c>
      <c r="B12" s="3" t="s">
        <v>73</v>
      </c>
      <c r="C12" s="9">
        <v>358.47</v>
      </c>
      <c r="D12" s="26">
        <f t="shared" si="0"/>
        <v>448.08750000000003</v>
      </c>
      <c r="E12" s="3" t="s">
        <v>24</v>
      </c>
      <c r="F12" s="22"/>
    </row>
    <row r="13" spans="1:6" x14ac:dyDescent="0.25">
      <c r="A13" s="21" t="s">
        <v>13</v>
      </c>
      <c r="B13" s="5" t="s">
        <v>25</v>
      </c>
      <c r="C13" s="26">
        <v>443.56</v>
      </c>
      <c r="D13" s="26">
        <f t="shared" si="0"/>
        <v>554.45000000000005</v>
      </c>
      <c r="E13" s="5" t="s">
        <v>24</v>
      </c>
      <c r="F13" s="8" t="s">
        <v>30</v>
      </c>
    </row>
    <row r="14" spans="1:6" x14ac:dyDescent="0.25">
      <c r="A14" s="21" t="s">
        <v>14</v>
      </c>
      <c r="B14" s="3" t="s">
        <v>26</v>
      </c>
      <c r="C14" s="9">
        <v>3304.92</v>
      </c>
      <c r="D14" s="26">
        <f t="shared" si="0"/>
        <v>4131.1499999999996</v>
      </c>
      <c r="E14" s="3" t="s">
        <v>24</v>
      </c>
      <c r="F14" s="22" t="s">
        <v>30</v>
      </c>
    </row>
    <row r="15" spans="1:6" x14ac:dyDescent="0.25">
      <c r="A15" s="21" t="s">
        <v>15</v>
      </c>
      <c r="B15" s="3" t="s">
        <v>59</v>
      </c>
      <c r="C15" s="9">
        <v>1022.95</v>
      </c>
      <c r="D15" s="26">
        <f t="shared" si="0"/>
        <v>1278.6875</v>
      </c>
      <c r="E15" s="3" t="s">
        <v>24</v>
      </c>
      <c r="F15" s="22" t="s">
        <v>30</v>
      </c>
    </row>
    <row r="16" spans="1:6" ht="15.75" thickBot="1" x14ac:dyDescent="0.3">
      <c r="A16" s="23"/>
      <c r="B16" s="15" t="s">
        <v>77</v>
      </c>
      <c r="C16" s="25"/>
      <c r="D16" s="25"/>
      <c r="E16" s="15"/>
      <c r="F16" s="24"/>
    </row>
    <row r="17" spans="1:6" ht="15.75" thickBot="1" x14ac:dyDescent="0.3">
      <c r="A17" s="17"/>
      <c r="B17" s="38" t="s">
        <v>29</v>
      </c>
      <c r="C17" s="39">
        <f>SUM(C8:C16)</f>
        <v>12741.42</v>
      </c>
      <c r="D17" s="39">
        <f>SUM(D8:D16)</f>
        <v>15926.775</v>
      </c>
      <c r="E17" s="18"/>
      <c r="F17" s="19"/>
    </row>
    <row r="18" spans="1:6" x14ac:dyDescent="0.25">
      <c r="A18" s="69">
        <v>8</v>
      </c>
      <c r="B18" s="5" t="s">
        <v>31</v>
      </c>
      <c r="C18" s="26">
        <v>12389.38</v>
      </c>
      <c r="D18" s="26">
        <f>C18*13%+C18</f>
        <v>13999.999399999999</v>
      </c>
      <c r="E18" s="5" t="s">
        <v>34</v>
      </c>
      <c r="F18" s="8" t="s">
        <v>74</v>
      </c>
    </row>
    <row r="19" spans="1:6" x14ac:dyDescent="0.25">
      <c r="A19" s="45"/>
      <c r="B19" s="2"/>
      <c r="C19" s="10"/>
      <c r="D19" s="10"/>
      <c r="E19" s="2"/>
      <c r="F19" s="6" t="s">
        <v>76</v>
      </c>
    </row>
    <row r="20" spans="1:6" ht="15.75" thickBot="1" x14ac:dyDescent="0.3">
      <c r="A20" s="33" t="s">
        <v>16</v>
      </c>
      <c r="B20" s="4" t="s">
        <v>32</v>
      </c>
      <c r="C20" s="16">
        <v>18269.240000000002</v>
      </c>
      <c r="D20" s="16">
        <f>C20*5%+C20</f>
        <v>19182.702000000001</v>
      </c>
      <c r="E20" s="4" t="s">
        <v>34</v>
      </c>
      <c r="F20" s="7"/>
    </row>
    <row r="21" spans="1:6" ht="15.75" thickBot="1" x14ac:dyDescent="0.3">
      <c r="A21" s="17"/>
      <c r="B21" s="38" t="s">
        <v>33</v>
      </c>
      <c r="C21" s="39">
        <f>SUM(C18:C20)</f>
        <v>30658.620000000003</v>
      </c>
      <c r="D21" s="39">
        <f>SUM(D18:D20)</f>
        <v>33182.701399999998</v>
      </c>
      <c r="E21" s="18"/>
      <c r="F21" s="19"/>
    </row>
    <row r="22" spans="1:6" ht="15.75" thickBot="1" x14ac:dyDescent="0.3">
      <c r="A22" s="45" t="s">
        <v>17</v>
      </c>
      <c r="B22" s="2" t="s">
        <v>35</v>
      </c>
      <c r="C22" s="10">
        <v>2123.56</v>
      </c>
      <c r="D22" s="10">
        <f>C22*25%+C22</f>
        <v>2654.45</v>
      </c>
      <c r="E22" s="2" t="s">
        <v>36</v>
      </c>
      <c r="F22" s="6" t="s">
        <v>30</v>
      </c>
    </row>
    <row r="23" spans="1:6" ht="15.75" thickBot="1" x14ac:dyDescent="0.3">
      <c r="A23" s="17"/>
      <c r="B23" s="38" t="s">
        <v>37</v>
      </c>
      <c r="C23" s="39">
        <v>2123.56</v>
      </c>
      <c r="D23" s="39">
        <f>C23*25%+C23</f>
        <v>2654.45</v>
      </c>
      <c r="E23" s="18"/>
      <c r="F23" s="19"/>
    </row>
    <row r="24" spans="1:6" x14ac:dyDescent="0.25">
      <c r="A24" s="12" t="s">
        <v>82</v>
      </c>
      <c r="B24" s="13" t="s">
        <v>38</v>
      </c>
      <c r="C24" s="11">
        <v>1380.32</v>
      </c>
      <c r="D24" s="10">
        <f>C24:C25*25%+C24</f>
        <v>1725.3999999999999</v>
      </c>
      <c r="E24" s="13" t="s">
        <v>43</v>
      </c>
      <c r="F24" s="20" t="s">
        <v>71</v>
      </c>
    </row>
    <row r="25" spans="1:6" x14ac:dyDescent="0.25">
      <c r="A25" s="21" t="s">
        <v>83</v>
      </c>
      <c r="B25" s="3" t="s">
        <v>39</v>
      </c>
      <c r="C25" s="9">
        <v>3318.07</v>
      </c>
      <c r="D25" s="9">
        <f t="shared" ref="D25:D28" si="1">C25:C26*25%+C25</f>
        <v>4147.5875000000005</v>
      </c>
      <c r="E25" s="3" t="s">
        <v>43</v>
      </c>
      <c r="F25" s="22" t="s">
        <v>62</v>
      </c>
    </row>
    <row r="26" spans="1:6" x14ac:dyDescent="0.25">
      <c r="A26" s="21" t="s">
        <v>18</v>
      </c>
      <c r="B26" s="3" t="s">
        <v>40</v>
      </c>
      <c r="C26" s="9">
        <v>265.45</v>
      </c>
      <c r="D26" s="10">
        <f t="shared" si="1"/>
        <v>331.8125</v>
      </c>
      <c r="E26" s="3" t="s">
        <v>43</v>
      </c>
      <c r="F26" s="22" t="s">
        <v>63</v>
      </c>
    </row>
    <row r="27" spans="1:6" x14ac:dyDescent="0.25">
      <c r="A27" s="21" t="s">
        <v>84</v>
      </c>
      <c r="B27" s="3" t="s">
        <v>41</v>
      </c>
      <c r="C27" s="9">
        <v>398.17</v>
      </c>
      <c r="D27" s="9">
        <f t="shared" si="1"/>
        <v>497.71250000000003</v>
      </c>
      <c r="E27" s="3" t="s">
        <v>43</v>
      </c>
      <c r="F27" s="22" t="s">
        <v>64</v>
      </c>
    </row>
    <row r="28" spans="1:6" ht="15.75" thickBot="1" x14ac:dyDescent="0.3">
      <c r="A28" s="33" t="s">
        <v>85</v>
      </c>
      <c r="B28" s="4" t="s">
        <v>42</v>
      </c>
      <c r="C28" s="16">
        <v>5574.35</v>
      </c>
      <c r="D28" s="10">
        <f t="shared" si="1"/>
        <v>6967.9375</v>
      </c>
      <c r="E28" s="4" t="s">
        <v>43</v>
      </c>
      <c r="F28" s="7" t="s">
        <v>65</v>
      </c>
    </row>
    <row r="29" spans="1:6" x14ac:dyDescent="0.25">
      <c r="A29" s="59"/>
      <c r="B29" s="50" t="s">
        <v>44</v>
      </c>
      <c r="C29" s="47">
        <f>C24+C25+C26+C27+C28</f>
        <v>10936.36</v>
      </c>
      <c r="D29" s="47">
        <f>D24+D25+D26+D27+D28</f>
        <v>13670.45</v>
      </c>
      <c r="E29" s="50"/>
      <c r="F29" s="60"/>
    </row>
    <row r="30" spans="1:6" x14ac:dyDescent="0.25">
      <c r="A30" s="70" t="s">
        <v>86</v>
      </c>
      <c r="B30" s="66" t="s">
        <v>90</v>
      </c>
      <c r="C30" s="65">
        <v>2123.5700000000002</v>
      </c>
      <c r="D30" s="65">
        <f t="shared" ref="D30:D35" si="2">C30*25%+C30</f>
        <v>2654.4625000000001</v>
      </c>
      <c r="E30" s="64"/>
      <c r="F30" s="68" t="s">
        <v>30</v>
      </c>
    </row>
    <row r="31" spans="1:6" ht="15.75" thickBot="1" x14ac:dyDescent="0.3">
      <c r="A31" s="61"/>
      <c r="B31" s="62" t="s">
        <v>91</v>
      </c>
      <c r="C31" s="67">
        <v>2123.5700000000002</v>
      </c>
      <c r="D31" s="67">
        <f t="shared" si="2"/>
        <v>2654.4625000000001</v>
      </c>
      <c r="E31" s="62"/>
      <c r="F31" s="63"/>
    </row>
    <row r="32" spans="1:6" ht="15.75" thickBot="1" x14ac:dyDescent="0.3">
      <c r="A32" s="40" t="s">
        <v>87</v>
      </c>
      <c r="B32" s="1" t="s">
        <v>45</v>
      </c>
      <c r="C32" s="58">
        <v>3716.24</v>
      </c>
      <c r="D32" s="41">
        <f t="shared" si="2"/>
        <v>4645.2999999999993</v>
      </c>
      <c r="E32" s="1" t="s">
        <v>46</v>
      </c>
      <c r="F32" s="42" t="s">
        <v>30</v>
      </c>
    </row>
    <row r="33" spans="1:41" ht="15.75" thickBot="1" x14ac:dyDescent="0.3">
      <c r="A33" s="17"/>
      <c r="B33" s="38" t="s">
        <v>51</v>
      </c>
      <c r="C33" s="47">
        <v>3716.24</v>
      </c>
      <c r="D33" s="47">
        <f t="shared" si="2"/>
        <v>4645.2999999999993</v>
      </c>
      <c r="E33" s="18"/>
      <c r="F33" s="19"/>
    </row>
    <row r="34" spans="1:41" ht="15.75" thickBot="1" x14ac:dyDescent="0.3">
      <c r="A34" s="53" t="s">
        <v>19</v>
      </c>
      <c r="B34" s="56" t="s">
        <v>88</v>
      </c>
      <c r="C34" s="57">
        <v>4034.77</v>
      </c>
      <c r="D34" s="57">
        <f t="shared" si="2"/>
        <v>5043.4624999999996</v>
      </c>
      <c r="E34" s="54"/>
      <c r="F34" s="55" t="s">
        <v>30</v>
      </c>
    </row>
    <row r="35" spans="1:41" ht="15.75" thickBot="1" x14ac:dyDescent="0.3">
      <c r="A35" s="49"/>
      <c r="B35" s="50" t="s">
        <v>89</v>
      </c>
      <c r="C35" s="47">
        <v>4034.77</v>
      </c>
      <c r="D35" s="47">
        <f t="shared" si="2"/>
        <v>5043.4624999999996</v>
      </c>
      <c r="E35" s="51"/>
      <c r="F35" s="52"/>
    </row>
    <row r="36" spans="1:41" ht="15.75" thickBot="1" x14ac:dyDescent="0.3">
      <c r="A36" s="40" t="s">
        <v>20</v>
      </c>
      <c r="B36" s="1" t="s">
        <v>47</v>
      </c>
      <c r="C36" s="41">
        <v>212.36</v>
      </c>
      <c r="D36" s="41">
        <f t="shared" ref="D36:D41" si="3">C36*25%+C36</f>
        <v>265.45000000000005</v>
      </c>
      <c r="E36" s="1" t="s">
        <v>48</v>
      </c>
      <c r="F36" s="42" t="s">
        <v>75</v>
      </c>
    </row>
    <row r="37" spans="1:41" ht="15.75" thickBot="1" x14ac:dyDescent="0.3">
      <c r="A37" s="43"/>
      <c r="B37" s="38" t="s">
        <v>52</v>
      </c>
      <c r="C37" s="47">
        <v>212.36</v>
      </c>
      <c r="D37" s="47">
        <f t="shared" si="3"/>
        <v>265.45000000000005</v>
      </c>
      <c r="E37" s="38"/>
      <c r="F37" s="48"/>
    </row>
    <row r="38" spans="1:41" ht="15.75" thickBot="1" x14ac:dyDescent="0.3">
      <c r="A38" s="40" t="s">
        <v>21</v>
      </c>
      <c r="B38" s="1" t="s">
        <v>49</v>
      </c>
      <c r="C38" s="41">
        <v>106.18300000000001</v>
      </c>
      <c r="D38" s="41">
        <f t="shared" si="3"/>
        <v>132.72875000000002</v>
      </c>
      <c r="E38" s="1" t="s">
        <v>50</v>
      </c>
      <c r="F38" s="42" t="s">
        <v>30</v>
      </c>
    </row>
    <row r="39" spans="1:41" ht="15.75" thickBot="1" x14ac:dyDescent="0.3">
      <c r="A39" s="43"/>
      <c r="B39" s="38" t="s">
        <v>53</v>
      </c>
      <c r="C39" s="47">
        <v>106.18300000000001</v>
      </c>
      <c r="D39" s="47">
        <f t="shared" si="3"/>
        <v>132.72875000000002</v>
      </c>
      <c r="E39" s="38"/>
      <c r="F39" s="19"/>
      <c r="G39" s="28"/>
    </row>
    <row r="40" spans="1:41" ht="15.75" thickBot="1" x14ac:dyDescent="0.3">
      <c r="A40" s="12" t="s">
        <v>22</v>
      </c>
      <c r="B40" s="13" t="s">
        <v>61</v>
      </c>
      <c r="C40" s="11">
        <v>781.47</v>
      </c>
      <c r="D40" s="11">
        <f t="shared" si="3"/>
        <v>976.83750000000009</v>
      </c>
      <c r="E40" s="13" t="s">
        <v>54</v>
      </c>
      <c r="F40" s="20" t="s">
        <v>30</v>
      </c>
      <c r="G40" s="28"/>
    </row>
    <row r="41" spans="1:41" ht="15.75" thickBot="1" x14ac:dyDescent="0.3">
      <c r="A41" s="33" t="s">
        <v>23</v>
      </c>
      <c r="B41" s="4" t="s">
        <v>56</v>
      </c>
      <c r="C41" s="16">
        <v>2450</v>
      </c>
      <c r="D41" s="16">
        <f t="shared" si="3"/>
        <v>3062.5</v>
      </c>
      <c r="E41" s="4" t="s">
        <v>57</v>
      </c>
      <c r="F41" s="42" t="s">
        <v>30</v>
      </c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</row>
    <row r="42" spans="1:41" ht="15.75" thickBot="1" x14ac:dyDescent="0.3">
      <c r="A42" s="43"/>
      <c r="B42" s="38" t="s">
        <v>55</v>
      </c>
      <c r="C42" s="39">
        <f>C40+C41</f>
        <v>3231.4700000000003</v>
      </c>
      <c r="D42" s="39">
        <f>D40+D41</f>
        <v>4039.3375000000001</v>
      </c>
      <c r="E42" s="38"/>
      <c r="F42" s="44"/>
      <c r="G42" s="29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</row>
    <row r="43" spans="1:41" x14ac:dyDescent="0.25">
      <c r="A43" s="21" t="s">
        <v>105</v>
      </c>
      <c r="B43" s="5" t="s">
        <v>66</v>
      </c>
      <c r="C43" s="26">
        <v>2336.85</v>
      </c>
      <c r="D43" s="26">
        <f>C43*25%+C43</f>
        <v>2921.0625</v>
      </c>
      <c r="E43" s="5" t="s">
        <v>67</v>
      </c>
      <c r="F43" s="8" t="s">
        <v>30</v>
      </c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</row>
    <row r="44" spans="1:41" s="27" customFormat="1" ht="15.75" thickBot="1" x14ac:dyDescent="0.3">
      <c r="A44" s="33" t="s">
        <v>107</v>
      </c>
      <c r="B44" s="4" t="s">
        <v>68</v>
      </c>
      <c r="C44" s="16">
        <v>3200</v>
      </c>
      <c r="D44" s="10">
        <f>C44*25%+C44</f>
        <v>4000</v>
      </c>
      <c r="E44" s="4" t="s">
        <v>69</v>
      </c>
      <c r="F44" s="7" t="s">
        <v>30</v>
      </c>
      <c r="G44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</row>
    <row r="45" spans="1:41" ht="15.75" thickBot="1" x14ac:dyDescent="0.3">
      <c r="A45" s="17"/>
      <c r="B45" s="38" t="s">
        <v>70</v>
      </c>
      <c r="C45" s="39">
        <f>C43+C44</f>
        <v>5536.85</v>
      </c>
      <c r="D45" s="39">
        <f>D43+D44</f>
        <v>6921.0625</v>
      </c>
      <c r="E45" s="38"/>
      <c r="F45" s="44"/>
    </row>
    <row r="46" spans="1:41" x14ac:dyDescent="0.25">
      <c r="A46" s="5" t="s">
        <v>106</v>
      </c>
      <c r="B46" s="5" t="s">
        <v>101</v>
      </c>
      <c r="C46" s="26">
        <v>7000</v>
      </c>
      <c r="D46" s="26">
        <f>C46*5%+C46</f>
        <v>7350</v>
      </c>
      <c r="E46" s="26" t="s">
        <v>100</v>
      </c>
      <c r="F46" s="5" t="s">
        <v>30</v>
      </c>
    </row>
    <row r="47" spans="1:41" x14ac:dyDescent="0.25">
      <c r="A47" s="3" t="s">
        <v>109</v>
      </c>
      <c r="B47" s="3" t="s">
        <v>92</v>
      </c>
      <c r="C47" s="9">
        <v>7000</v>
      </c>
      <c r="D47" s="9">
        <f>C47*5%+C47</f>
        <v>7350</v>
      </c>
      <c r="E47" s="9" t="s">
        <v>100</v>
      </c>
      <c r="F47" s="3"/>
    </row>
    <row r="48" spans="1:41" x14ac:dyDescent="0.25">
      <c r="A48" s="3" t="s">
        <v>110</v>
      </c>
      <c r="B48" s="3" t="s">
        <v>93</v>
      </c>
      <c r="C48" s="9">
        <v>10000</v>
      </c>
      <c r="D48" s="9">
        <f>C48*25%+C48</f>
        <v>12500</v>
      </c>
      <c r="E48" s="9" t="s">
        <v>100</v>
      </c>
      <c r="F48" s="3"/>
    </row>
    <row r="49" spans="1:6" x14ac:dyDescent="0.25">
      <c r="A49" s="3" t="s">
        <v>111</v>
      </c>
      <c r="B49" s="3" t="s">
        <v>94</v>
      </c>
      <c r="C49" s="9">
        <v>4500</v>
      </c>
      <c r="D49" s="9">
        <f t="shared" ref="D49:D57" si="4">C49*25%+C49</f>
        <v>5625</v>
      </c>
      <c r="E49" s="9" t="s">
        <v>100</v>
      </c>
      <c r="F49" s="3"/>
    </row>
    <row r="50" spans="1:6" x14ac:dyDescent="0.25">
      <c r="A50" s="3" t="s">
        <v>112</v>
      </c>
      <c r="B50" s="3" t="s">
        <v>95</v>
      </c>
      <c r="C50" s="9">
        <v>3500</v>
      </c>
      <c r="D50" s="9">
        <f t="shared" si="4"/>
        <v>4375</v>
      </c>
      <c r="E50" s="9" t="s">
        <v>100</v>
      </c>
      <c r="F50" s="3"/>
    </row>
    <row r="51" spans="1:6" x14ac:dyDescent="0.25">
      <c r="A51" s="3" t="s">
        <v>103</v>
      </c>
      <c r="B51" s="3" t="s">
        <v>96</v>
      </c>
      <c r="C51" s="9">
        <v>2000</v>
      </c>
      <c r="D51" s="9">
        <f t="shared" si="4"/>
        <v>2500</v>
      </c>
      <c r="E51" s="3" t="s">
        <v>100</v>
      </c>
      <c r="F51" s="3"/>
    </row>
    <row r="52" spans="1:6" x14ac:dyDescent="0.25">
      <c r="A52" s="3" t="s">
        <v>108</v>
      </c>
      <c r="B52" s="3" t="s">
        <v>102</v>
      </c>
      <c r="C52" s="9">
        <v>5850</v>
      </c>
      <c r="D52" s="9">
        <f t="shared" si="4"/>
        <v>7312.5</v>
      </c>
      <c r="E52" s="9" t="s">
        <v>100</v>
      </c>
      <c r="F52" s="3"/>
    </row>
    <row r="53" spans="1:6" x14ac:dyDescent="0.25">
      <c r="A53" s="3" t="s">
        <v>113</v>
      </c>
      <c r="B53" s="3" t="s">
        <v>97</v>
      </c>
      <c r="C53" s="9">
        <v>5900</v>
      </c>
      <c r="D53" s="9">
        <f t="shared" si="4"/>
        <v>7375</v>
      </c>
      <c r="E53" s="9" t="s">
        <v>100</v>
      </c>
      <c r="F53" s="3"/>
    </row>
    <row r="54" spans="1:6" x14ac:dyDescent="0.25">
      <c r="A54" s="3" t="s">
        <v>104</v>
      </c>
      <c r="B54" s="3" t="s">
        <v>98</v>
      </c>
      <c r="C54" s="9">
        <v>5900</v>
      </c>
      <c r="D54" s="9">
        <f t="shared" si="4"/>
        <v>7375</v>
      </c>
      <c r="E54" s="9" t="s">
        <v>100</v>
      </c>
      <c r="F54" s="3"/>
    </row>
    <row r="55" spans="1:6" x14ac:dyDescent="0.25">
      <c r="A55" s="3" t="s">
        <v>114</v>
      </c>
      <c r="B55" s="3" t="s">
        <v>133</v>
      </c>
      <c r="C55" s="9">
        <v>12500</v>
      </c>
      <c r="D55" s="9">
        <f t="shared" si="4"/>
        <v>15625</v>
      </c>
      <c r="E55" s="9" t="s">
        <v>100</v>
      </c>
      <c r="F55" s="3"/>
    </row>
    <row r="56" spans="1:6" x14ac:dyDescent="0.25">
      <c r="A56" s="3" t="s">
        <v>115</v>
      </c>
      <c r="B56" s="3" t="s">
        <v>134</v>
      </c>
      <c r="C56" s="9">
        <v>12300</v>
      </c>
      <c r="D56" s="9">
        <v>15237.5</v>
      </c>
      <c r="E56" s="9" t="s">
        <v>132</v>
      </c>
      <c r="F56" s="3"/>
    </row>
    <row r="57" spans="1:6" ht="15.75" thickBot="1" x14ac:dyDescent="0.3">
      <c r="A57" s="4" t="s">
        <v>118</v>
      </c>
      <c r="B57" s="4" t="s">
        <v>99</v>
      </c>
      <c r="C57" s="16">
        <v>5900</v>
      </c>
      <c r="D57" s="16">
        <f t="shared" si="4"/>
        <v>7375</v>
      </c>
      <c r="E57" s="16" t="s">
        <v>100</v>
      </c>
      <c r="F57" s="4"/>
    </row>
    <row r="58" spans="1:6" ht="15.75" thickBot="1" x14ac:dyDescent="0.3">
      <c r="A58" s="72"/>
      <c r="B58" s="73" t="s">
        <v>129</v>
      </c>
      <c r="C58" s="74">
        <f>SUM(C46:C57)</f>
        <v>82350</v>
      </c>
      <c r="D58" s="74">
        <f>SUM(D46:D57)</f>
        <v>100000</v>
      </c>
      <c r="E58" s="74"/>
      <c r="F58" s="75"/>
    </row>
    <row r="59" spans="1:6" x14ac:dyDescent="0.25">
      <c r="A59" s="5"/>
      <c r="B59" s="71" t="s">
        <v>116</v>
      </c>
      <c r="C59" s="5"/>
      <c r="D59" s="5"/>
      <c r="E59" s="5"/>
      <c r="F59" s="5"/>
    </row>
    <row r="60" spans="1:6" x14ac:dyDescent="0.25">
      <c r="A60" s="3" t="s">
        <v>118</v>
      </c>
      <c r="B60" s="3" t="s">
        <v>123</v>
      </c>
      <c r="C60" s="9">
        <v>1350</v>
      </c>
      <c r="D60" s="9">
        <f>C60*25%+C60</f>
        <v>1687.5</v>
      </c>
      <c r="E60" s="3" t="s">
        <v>117</v>
      </c>
      <c r="F60" s="3" t="s">
        <v>130</v>
      </c>
    </row>
    <row r="61" spans="1:6" x14ac:dyDescent="0.25">
      <c r="A61" s="3" t="s">
        <v>119</v>
      </c>
      <c r="B61" s="3" t="s">
        <v>124</v>
      </c>
      <c r="C61" s="9">
        <v>1800</v>
      </c>
      <c r="D61" s="9">
        <f t="shared" ref="D61:D64" si="5">C61*25%+C61</f>
        <v>2250</v>
      </c>
      <c r="E61" s="3" t="s">
        <v>117</v>
      </c>
      <c r="F61" s="3"/>
    </row>
    <row r="62" spans="1:6" x14ac:dyDescent="0.25">
      <c r="A62" s="3" t="s">
        <v>120</v>
      </c>
      <c r="B62" s="3" t="s">
        <v>125</v>
      </c>
      <c r="C62" s="9">
        <v>1850</v>
      </c>
      <c r="D62" s="9">
        <f t="shared" si="5"/>
        <v>2312.5</v>
      </c>
      <c r="E62" s="3" t="s">
        <v>117</v>
      </c>
      <c r="F62" s="3"/>
    </row>
    <row r="63" spans="1:6" x14ac:dyDescent="0.25">
      <c r="A63" s="3" t="s">
        <v>121</v>
      </c>
      <c r="B63" s="3" t="s">
        <v>126</v>
      </c>
      <c r="C63" s="9">
        <v>700</v>
      </c>
      <c r="D63" s="9">
        <f t="shared" si="5"/>
        <v>875</v>
      </c>
      <c r="E63" s="3" t="s">
        <v>117</v>
      </c>
      <c r="F63" s="3"/>
    </row>
    <row r="64" spans="1:6" ht="15.75" thickBot="1" x14ac:dyDescent="0.3">
      <c r="A64" s="4" t="s">
        <v>122</v>
      </c>
      <c r="B64" s="4" t="s">
        <v>127</v>
      </c>
      <c r="C64" s="16">
        <v>700</v>
      </c>
      <c r="D64" s="16">
        <f t="shared" si="5"/>
        <v>875</v>
      </c>
      <c r="E64" s="4" t="s">
        <v>117</v>
      </c>
      <c r="F64" s="4"/>
    </row>
    <row r="65" spans="1:6" ht="15.75" thickBot="1" x14ac:dyDescent="0.3">
      <c r="A65" s="18"/>
      <c r="B65" s="38" t="s">
        <v>128</v>
      </c>
      <c r="C65" s="39">
        <f>SUM(C60:C64)</f>
        <v>6400</v>
      </c>
      <c r="D65" s="39">
        <f>SUM(D60:D64)</f>
        <v>8000</v>
      </c>
      <c r="E65" s="38"/>
      <c r="F65" s="38"/>
    </row>
    <row r="66" spans="1:6" x14ac:dyDescent="0.25">
      <c r="A66" s="5"/>
      <c r="B66" s="5"/>
      <c r="C66" s="5"/>
      <c r="D66" s="5"/>
      <c r="E66" s="5"/>
      <c r="F66" s="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2024-02-07T06:17:05Z</dcterms:modified>
</cp:coreProperties>
</file>