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15"/>
  </bookViews>
  <sheets>
    <sheet name="List2" sheetId="2" r:id="rId1"/>
  </sheets>
  <calcPr calcId="152511"/>
</workbook>
</file>

<file path=xl/calcChain.xml><?xml version="1.0" encoding="utf-8"?>
<calcChain xmlns="http://schemas.openxmlformats.org/spreadsheetml/2006/main">
  <c r="D64" i="2" l="1"/>
  <c r="C64" i="2"/>
  <c r="D56" i="2" l="1"/>
  <c r="D48" i="2"/>
  <c r="D49" i="2"/>
  <c r="D50" i="2"/>
  <c r="D51" i="2"/>
  <c r="D52" i="2"/>
  <c r="D53" i="2"/>
  <c r="D54" i="2"/>
  <c r="D55" i="2"/>
  <c r="D57" i="2"/>
  <c r="D58" i="2"/>
  <c r="D59" i="2"/>
  <c r="D60" i="2"/>
  <c r="D61" i="2"/>
  <c r="D62" i="2"/>
  <c r="D63" i="2"/>
  <c r="C71" i="2" l="1"/>
  <c r="D67" i="2"/>
  <c r="D68" i="2"/>
  <c r="D69" i="2"/>
  <c r="D70" i="2"/>
  <c r="D66" i="2"/>
  <c r="D47" i="2"/>
  <c r="D71" i="2" l="1"/>
  <c r="D32" i="2"/>
  <c r="D31" i="2"/>
  <c r="D34" i="2"/>
  <c r="D33" i="2"/>
  <c r="D36" i="2"/>
  <c r="D35" i="2"/>
  <c r="D40" i="2" l="1"/>
  <c r="D39" i="2"/>
  <c r="D38" i="2"/>
  <c r="D37" i="2"/>
  <c r="D26" i="2"/>
  <c r="D27" i="2"/>
  <c r="D28" i="2"/>
  <c r="D29" i="2"/>
  <c r="D25" i="2"/>
  <c r="D24" i="2"/>
  <c r="D23" i="2"/>
  <c r="D19" i="2" l="1"/>
  <c r="D45" i="2" l="1"/>
  <c r="D21" i="2" l="1"/>
  <c r="D30" i="2" l="1"/>
  <c r="C30" i="2"/>
  <c r="C46" i="2"/>
  <c r="D44" i="2" l="1"/>
  <c r="D46" i="2" l="1"/>
  <c r="C43" i="2"/>
  <c r="D41" i="2"/>
  <c r="D10" i="2"/>
  <c r="D11" i="2"/>
  <c r="D13" i="2"/>
  <c r="D14" i="2"/>
  <c r="D15" i="2"/>
  <c r="D16" i="2"/>
  <c r="D9" i="2"/>
  <c r="D43" i="2" l="1"/>
  <c r="D22" i="2"/>
  <c r="C22" i="2"/>
  <c r="D18" i="2"/>
  <c r="C18" i="2"/>
</calcChain>
</file>

<file path=xl/sharedStrings.xml><?xml version="1.0" encoding="utf-8"?>
<sst xmlns="http://schemas.openxmlformats.org/spreadsheetml/2006/main" count="210" uniqueCount="145">
  <si>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</si>
  <si>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</si>
  <si>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</si>
  <si>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</si>
  <si>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</si>
  <si>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</si>
  <si>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</si>
  <si>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</si>
  <si>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</si>
  <si>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</si>
  <si>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</si>
  <si>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</si>
  <si>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</si>
  <si>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</si>
  <si>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</si>
  <si>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</si>
  <si>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</si>
  <si>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</si>
  <si>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13.</t>
  </si>
  <si>
    <t>18.</t>
  </si>
  <si>
    <t>19.</t>
  </si>
  <si>
    <t>20.</t>
  </si>
  <si>
    <t>21.</t>
  </si>
  <si>
    <t>22.</t>
  </si>
  <si>
    <t>R0462</t>
  </si>
  <si>
    <t>Publikacije, časopisi, glasila</t>
  </si>
  <si>
    <t>Materijal za higijenske potrebe i njegu</t>
  </si>
  <si>
    <t>Papir za fotokopiranje</t>
  </si>
  <si>
    <t>Toneri</t>
  </si>
  <si>
    <t>UKUPNO 3221</t>
  </si>
  <si>
    <t>Izravno ugovaranje</t>
  </si>
  <si>
    <t>El.energija</t>
  </si>
  <si>
    <t>Plin</t>
  </si>
  <si>
    <t>UKUPNO 3223</t>
  </si>
  <si>
    <t>R0463</t>
  </si>
  <si>
    <t>Usluge telefona, pošte i prijevoza</t>
  </si>
  <si>
    <t>R0467</t>
  </si>
  <si>
    <t>UKUPNO 3231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</si>
  <si>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</si>
  <si>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</si>
  <si>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</si>
  <si>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</si>
  <si>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</si>
  <si>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</si>
  <si>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</si>
  <si>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</si>
  <si>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</si>
  <si>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</si>
  <si>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</si>
  <si>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</si>
  <si>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</si>
  <si>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</si>
  <si>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</si>
  <si>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</si>
  <si>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</si>
  <si>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</si>
  <si>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</si>
  <si>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</si>
  <si>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</si>
  <si>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</si>
  <si>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</si>
  <si>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</si>
  <si>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</si>
  <si>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</si>
  <si>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</si>
  <si>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Uredska oprema i namještaj za glazbeni odjel</t>
  </si>
  <si>
    <t>R2041-1</t>
  </si>
  <si>
    <t>Glazbena oprema za glazbeni odjel</t>
  </si>
  <si>
    <t>R3068</t>
  </si>
  <si>
    <t>UKUPNO 422</t>
  </si>
  <si>
    <t xml:space="preserve">Vodovod i Odlagalište </t>
  </si>
  <si>
    <t>OŠ MATO LOVRAK</t>
  </si>
  <si>
    <t>Materijal za nastavu didktički matrijal,spužve, krede)</t>
  </si>
  <si>
    <t>Postupak jednostavne nabave</t>
  </si>
  <si>
    <t xml:space="preserve"> BPŽ </t>
  </si>
  <si>
    <t>javno prikupljanje ponuda</t>
  </si>
  <si>
    <t xml:space="preserve">red.poslovanja </t>
  </si>
  <si>
    <t>Ostali uredski materijal (tiskanice, koverte, registratori,</t>
  </si>
  <si>
    <t xml:space="preserve"> spajalice, putni nalozi, misevi, tipkovnice)</t>
  </si>
  <si>
    <t>11.</t>
  </si>
  <si>
    <t>12.</t>
  </si>
  <si>
    <t>14.</t>
  </si>
  <si>
    <t>15.</t>
  </si>
  <si>
    <t>16.</t>
  </si>
  <si>
    <t>17.</t>
  </si>
  <si>
    <t>Ostale usluge</t>
  </si>
  <si>
    <t>UKUPNO 3239</t>
  </si>
  <si>
    <t>Zdravstvene usluge</t>
  </si>
  <si>
    <t>UKUPNO 3236</t>
  </si>
  <si>
    <t>Kruh</t>
  </si>
  <si>
    <t>Namazi (sirni, maslac….)</t>
  </si>
  <si>
    <t>Začini (šećer, sol, vegeta, fant, papar)</t>
  </si>
  <si>
    <t>Voće (jabuka, kruška, mandarina, banana…</t>
  </si>
  <si>
    <t>R5001</t>
  </si>
  <si>
    <t xml:space="preserve">Mlijeko </t>
  </si>
  <si>
    <t>30.</t>
  </si>
  <si>
    <t>33.</t>
  </si>
  <si>
    <t>23.</t>
  </si>
  <si>
    <t>25.</t>
  </si>
  <si>
    <t>24.</t>
  </si>
  <si>
    <t>31.</t>
  </si>
  <si>
    <t>26.</t>
  </si>
  <si>
    <t>27.</t>
  </si>
  <si>
    <t>28.</t>
  </si>
  <si>
    <t>29.</t>
  </si>
  <si>
    <t>32.</t>
  </si>
  <si>
    <t>34.</t>
  </si>
  <si>
    <t>35.</t>
  </si>
  <si>
    <t>PROJEKT ŠKOLSKA SHEMA</t>
  </si>
  <si>
    <t>R0482-1</t>
  </si>
  <si>
    <t>36.</t>
  </si>
  <si>
    <t>37.</t>
  </si>
  <si>
    <t>38.</t>
  </si>
  <si>
    <t>39.</t>
  </si>
  <si>
    <t>40.</t>
  </si>
  <si>
    <t>KRUŠKE</t>
  </si>
  <si>
    <t>JABUKE</t>
  </si>
  <si>
    <t>MANDARINE</t>
  </si>
  <si>
    <t xml:space="preserve">JAGODE </t>
  </si>
  <si>
    <t>TREŠNJE</t>
  </si>
  <si>
    <t>UKUPNO 3222</t>
  </si>
  <si>
    <t>UKUPNO 3224</t>
  </si>
  <si>
    <t>BPŽ</t>
  </si>
  <si>
    <t>PLAN NABAVE ŠKOLE ZA 2025. GODINU</t>
  </si>
  <si>
    <t>Škola će provoditi postupak nabave roba, radova i usluga jednostavne  i male vrijednosti provedbom izravnog ugovaranja.</t>
  </si>
  <si>
    <t>Na temelju članka 28. Zakona o javnoj nabavi (NN br.120/16,114/22) i</t>
  </si>
  <si>
    <t>Mliječni proizvodi(jogurt,vrhnje)</t>
  </si>
  <si>
    <t>Meso (svježa piletina)</t>
  </si>
  <si>
    <t>Meso (svježe pileće prerađevine)</t>
  </si>
  <si>
    <t>Meso(svježa junetina i svinjetina)</t>
  </si>
  <si>
    <t>Meso(svježe mljeveno meso,pljeskavice)</t>
  </si>
  <si>
    <t>Proizvodi od žitarica (brašno, griz, tjestenina,riža)</t>
  </si>
  <si>
    <t>41.</t>
  </si>
  <si>
    <t>42.</t>
  </si>
  <si>
    <t>43.</t>
  </si>
  <si>
    <t>44.</t>
  </si>
  <si>
    <t>45.</t>
  </si>
  <si>
    <t>46.</t>
  </si>
  <si>
    <t>Povrće svježe (grah, krumpir, mrkva, luk, paprika)</t>
  </si>
  <si>
    <t>Povrće smrznuto</t>
  </si>
  <si>
    <t xml:space="preserve">Meso(smrznute mesne prerađevine.riba, medaljoni, </t>
  </si>
  <si>
    <t xml:space="preserve"> članka 71. Statuta OŠ Mato Lovrak Nova Gradiška, Školski odbor  na sjednici dana donosi:</t>
  </si>
  <si>
    <t>Ostali proizvodi (med, kečap,pasirana rajčica, pekmez..</t>
  </si>
  <si>
    <t>Krušni proizvodi (peciva, žemlje…)</t>
  </si>
  <si>
    <t>Napici (čaj, cedevita)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</si>
</sst>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  <xf numFmtId="0" fontId="0" fillId="2" borderId="0" xfId="0" applyFill="1"/>
    <xf numFmtId="4" fontId="1" fillId="2" borderId="1" xfId="0" applyNumberFormat="1" applyFont="1" applyFill="1" applyBorder="1"/>
    <xf numFmtId="0" fontId="0" fillId="2" borderId="8" xfId="0" applyFont="1" applyFill="1" applyBorder="1"/>
    <xf numFmtId="0" fontId="0" fillId="2" borderId="20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7" xfId="0" applyFill="1" applyBorder="1"/>
    <xf numFmtId="0" fontId="0" fillId="3" borderId="20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1" xfId="0" applyFont="1" applyFill="1" applyBorder="1"/>
    <xf numFmtId="4" fontId="0" fillId="3" borderId="1" xfId="0" applyNumberFormat="1" applyFont="1" applyFill="1" applyBorder="1"/>
    <xf numFmtId="4" fontId="0" fillId="3" borderId="1" xfId="0" applyNumberFormat="1" applyFill="1" applyBorder="1"/>
    <xf numFmtId="0" fontId="1" fillId="2" borderId="20" xfId="0" applyFont="1" applyFill="1" applyBorder="1"/>
    <xf numFmtId="0" fontId="1" fillId="2" borderId="7" xfId="0" applyFont="1" applyFill="1" applyBorder="1"/>
    <xf numFmtId="0" fontId="1" fillId="2" borderId="15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0" fontId="1" fillId="3" borderId="4" xfId="0" applyFont="1" applyFill="1" applyBorder="1"/>
    <xf numFmtId="4" fontId="1" fillId="3" borderId="4" xfId="0" applyNumberFormat="1" applyFont="1" applyFill="1" applyBorder="1"/>
    <xf numFmtId="0" fontId="0" fillId="3" borderId="4" xfId="0" applyFont="1" applyFill="1" applyBorder="1"/>
    <xf numFmtId="4" fontId="1" fillId="2" borderId="4" xfId="0" applyNumberFormat="1" applyFont="1" applyFill="1" applyBorder="1"/>
    <xf numFmtId="0" fontId="0" fillId="3" borderId="11" xfId="0" applyFont="1" applyFill="1" applyBorder="1"/>
    <xf numFmtId="0" fontId="0" fillId="0" borderId="16" xfId="0" applyBorder="1" applyAlignment="1">
      <alignment horizontal="left"/>
    </xf>
    <xf numFmtId="0" fontId="0" fillId="3" borderId="23" xfId="0" applyFont="1" applyFill="1" applyBorder="1"/>
    <xf numFmtId="0" fontId="0" fillId="0" borderId="6" xfId="0" applyFill="1" applyBorder="1"/>
    <xf numFmtId="0" fontId="1" fillId="2" borderId="25" xfId="0" applyFont="1" applyFill="1" applyBorder="1"/>
    <xf numFmtId="4" fontId="1" fillId="2" borderId="25" xfId="0" applyNumberFormat="1" applyFont="1" applyFill="1" applyBorder="1"/>
    <xf numFmtId="0" fontId="1" fillId="2" borderId="26" xfId="0" applyFont="1" applyFill="1" applyBorder="1"/>
    <xf numFmtId="4" fontId="0" fillId="0" borderId="0" xfId="0" applyNumberFormat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tabSelected="1" topLeftCell="A4" workbookViewId="0">
      <selection activeCell="K26" sqref="K26"/>
    </sheetView>
  </sheetViews>
  <sheetFormatPr defaultRowHeight="15" x14ac:dyDescent="0.25"/>
  <cols>
    <col min="1" max="1" width="4.42578125" customWidth="1"/>
    <col min="2" max="2" width="46.5703125" customWidth="1"/>
    <col min="3" max="3" width="13.140625" customWidth="1"/>
    <col min="4" max="4" width="18.42578125" customWidth="1"/>
    <col min="5" max="5" width="10.7109375" customWidth="1"/>
    <col min="6" max="6" width="26" customWidth="1"/>
    <col min="11" max="11" width="10.140625" bestFit="1" customWidth="1"/>
  </cols>
  <sheetData>
    <row r="1" spans="1:6" x14ac:dyDescent="0.25">
      <c r="A1" t="s">
        <v>71</v>
      </c>
    </row>
    <row r="2" spans="1:6" x14ac:dyDescent="0.25">
      <c r="A2" t="s">
        <v>0</v>
      </c>
    </row>
    <row r="3" spans="1:6" x14ac:dyDescent="0.25">
      <c r="B3" s="46" t="s">
        <v>125</v>
      </c>
      <c r="C3" s="46"/>
      <c r="D3" s="46"/>
      <c r="E3" s="46"/>
      <c r="F3" s="46"/>
    </row>
    <row r="4" spans="1:6" x14ac:dyDescent="0.25">
      <c r="B4" s="46" t="s">
        <v>141</v>
      </c>
      <c r="C4" s="46"/>
      <c r="D4" s="46"/>
      <c r="E4" s="46"/>
      <c r="F4" s="46"/>
    </row>
    <row r="5" spans="1:6" x14ac:dyDescent="0.25">
      <c r="A5" s="37" t="s">
        <v>123</v>
      </c>
      <c r="B5" s="37"/>
    </row>
    <row r="6" spans="1:6" ht="15.75" thickBot="1" x14ac:dyDescent="0.3">
      <c r="A6" t="s">
        <v>124</v>
      </c>
    </row>
    <row r="7" spans="1:6" x14ac:dyDescent="0.25">
      <c r="A7" s="30"/>
      <c r="B7" s="31" t="s">
        <v>2</v>
      </c>
      <c r="C7" s="31" t="s">
        <v>3</v>
      </c>
      <c r="D7" s="31" t="s">
        <v>3</v>
      </c>
      <c r="E7" s="31" t="s">
        <v>8</v>
      </c>
      <c r="F7" s="32" t="s">
        <v>6</v>
      </c>
    </row>
    <row r="8" spans="1:6" ht="15.75" thickBot="1" x14ac:dyDescent="0.3">
      <c r="A8" s="34" t="s">
        <v>1</v>
      </c>
      <c r="B8" s="35"/>
      <c r="C8" s="35" t="s">
        <v>59</v>
      </c>
      <c r="D8" s="35" t="s">
        <v>4</v>
      </c>
      <c r="E8" s="35" t="s">
        <v>5</v>
      </c>
      <c r="F8" s="36" t="s">
        <v>7</v>
      </c>
    </row>
    <row r="9" spans="1:6" x14ac:dyDescent="0.25">
      <c r="A9" s="14" t="s">
        <v>9</v>
      </c>
      <c r="B9" s="5" t="s">
        <v>27</v>
      </c>
      <c r="C9" s="26">
        <v>3981.68</v>
      </c>
      <c r="D9" s="26">
        <f>C9*25%+C9</f>
        <v>4977.0999999999995</v>
      </c>
      <c r="E9" s="5" t="s">
        <v>24</v>
      </c>
      <c r="F9" s="8" t="s">
        <v>30</v>
      </c>
    </row>
    <row r="10" spans="1:6" x14ac:dyDescent="0.25">
      <c r="A10" s="21" t="s">
        <v>10</v>
      </c>
      <c r="B10" s="3" t="s">
        <v>28</v>
      </c>
      <c r="C10" s="9">
        <v>2654.46</v>
      </c>
      <c r="D10" s="26">
        <f t="shared" ref="D10:D16" si="0">C10*25%+C10</f>
        <v>3318.0749999999998</v>
      </c>
      <c r="E10" s="3" t="s">
        <v>24</v>
      </c>
      <c r="F10" s="22" t="s">
        <v>30</v>
      </c>
    </row>
    <row r="11" spans="1:6" x14ac:dyDescent="0.25">
      <c r="A11" s="21" t="s">
        <v>11</v>
      </c>
      <c r="B11" s="3" t="s">
        <v>77</v>
      </c>
      <c r="C11" s="9">
        <v>975.38</v>
      </c>
      <c r="D11" s="26">
        <f t="shared" si="0"/>
        <v>1219.2249999999999</v>
      </c>
      <c r="E11" s="3" t="s">
        <v>24</v>
      </c>
      <c r="F11" s="22" t="s">
        <v>30</v>
      </c>
    </row>
    <row r="12" spans="1:6" x14ac:dyDescent="0.25">
      <c r="A12" s="21"/>
      <c r="B12" s="3" t="s">
        <v>78</v>
      </c>
      <c r="C12" s="9"/>
      <c r="D12" s="26"/>
      <c r="E12" s="3"/>
      <c r="F12" s="22"/>
    </row>
    <row r="13" spans="1:6" x14ac:dyDescent="0.25">
      <c r="A13" s="21" t="s">
        <v>12</v>
      </c>
      <c r="B13" s="3" t="s">
        <v>72</v>
      </c>
      <c r="C13" s="9">
        <v>358.47</v>
      </c>
      <c r="D13" s="26">
        <f t="shared" si="0"/>
        <v>448.08750000000003</v>
      </c>
      <c r="E13" s="3" t="s">
        <v>24</v>
      </c>
      <c r="F13" s="22" t="s">
        <v>30</v>
      </c>
    </row>
    <row r="14" spans="1:6" x14ac:dyDescent="0.25">
      <c r="A14" s="21" t="s">
        <v>13</v>
      </c>
      <c r="B14" s="5" t="s">
        <v>25</v>
      </c>
      <c r="C14" s="26">
        <v>443.56</v>
      </c>
      <c r="D14" s="26">
        <f t="shared" si="0"/>
        <v>554.45000000000005</v>
      </c>
      <c r="E14" s="5" t="s">
        <v>24</v>
      </c>
      <c r="F14" s="8" t="s">
        <v>30</v>
      </c>
    </row>
    <row r="15" spans="1:6" x14ac:dyDescent="0.25">
      <c r="A15" s="21" t="s">
        <v>14</v>
      </c>
      <c r="B15" s="3" t="s">
        <v>26</v>
      </c>
      <c r="C15" s="9">
        <v>2369</v>
      </c>
      <c r="D15" s="26">
        <f t="shared" si="0"/>
        <v>2961.25</v>
      </c>
      <c r="E15" s="3" t="s">
        <v>24</v>
      </c>
      <c r="F15" s="22" t="s">
        <v>30</v>
      </c>
    </row>
    <row r="16" spans="1:6" x14ac:dyDescent="0.25">
      <c r="A16" s="21" t="s">
        <v>15</v>
      </c>
      <c r="B16" s="3" t="s">
        <v>58</v>
      </c>
      <c r="C16" s="9">
        <v>1031.4100000000001</v>
      </c>
      <c r="D16" s="26">
        <f t="shared" si="0"/>
        <v>1289.2625</v>
      </c>
      <c r="E16" s="3" t="s">
        <v>24</v>
      </c>
      <c r="F16" s="22" t="s">
        <v>30</v>
      </c>
    </row>
    <row r="17" spans="1:6" ht="15.75" thickBot="1" x14ac:dyDescent="0.3">
      <c r="A17" s="23"/>
      <c r="B17" s="15" t="s">
        <v>76</v>
      </c>
      <c r="C17" s="25"/>
      <c r="D17" s="25"/>
      <c r="E17" s="15"/>
      <c r="F17" s="24"/>
    </row>
    <row r="18" spans="1:6" ht="15.75" thickBot="1" x14ac:dyDescent="0.3">
      <c r="A18" s="17"/>
      <c r="B18" s="38" t="s">
        <v>29</v>
      </c>
      <c r="C18" s="39">
        <f>SUM(C9:C17)</f>
        <v>11813.96</v>
      </c>
      <c r="D18" s="39">
        <f>SUM(D9:D17)</f>
        <v>14767.45</v>
      </c>
      <c r="E18" s="18"/>
      <c r="F18" s="19"/>
    </row>
    <row r="19" spans="1:6" x14ac:dyDescent="0.25">
      <c r="A19" s="69">
        <v>8</v>
      </c>
      <c r="B19" s="5" t="s">
        <v>31</v>
      </c>
      <c r="C19" s="26">
        <v>12389.38</v>
      </c>
      <c r="D19" s="26">
        <f>C19*13%+C19</f>
        <v>13999.999399999999</v>
      </c>
      <c r="E19" s="5" t="s">
        <v>34</v>
      </c>
      <c r="F19" s="8" t="s">
        <v>73</v>
      </c>
    </row>
    <row r="20" spans="1:6" x14ac:dyDescent="0.25">
      <c r="A20" s="45"/>
      <c r="B20" s="2"/>
      <c r="C20" s="10"/>
      <c r="D20" s="10"/>
      <c r="E20" s="2"/>
      <c r="F20" s="6" t="s">
        <v>75</v>
      </c>
    </row>
    <row r="21" spans="1:6" ht="15.75" thickBot="1" x14ac:dyDescent="0.3">
      <c r="A21" s="33" t="s">
        <v>16</v>
      </c>
      <c r="B21" s="4" t="s">
        <v>32</v>
      </c>
      <c r="C21" s="16">
        <v>18269.240000000002</v>
      </c>
      <c r="D21" s="16">
        <f>C21*5%+C21</f>
        <v>19182.702000000001</v>
      </c>
      <c r="E21" s="4" t="s">
        <v>34</v>
      </c>
      <c r="F21" s="7"/>
    </row>
    <row r="22" spans="1:6" ht="15.75" thickBot="1" x14ac:dyDescent="0.3">
      <c r="A22" s="17"/>
      <c r="B22" s="38" t="s">
        <v>33</v>
      </c>
      <c r="C22" s="39">
        <f>SUM(C19:C21)</f>
        <v>30658.620000000003</v>
      </c>
      <c r="D22" s="39">
        <f>SUM(D19:D21)</f>
        <v>33182.701399999998</v>
      </c>
      <c r="E22" s="18"/>
      <c r="F22" s="19"/>
    </row>
    <row r="23" spans="1:6" ht="15.75" thickBot="1" x14ac:dyDescent="0.3">
      <c r="A23" s="45" t="s">
        <v>17</v>
      </c>
      <c r="B23" s="2" t="s">
        <v>35</v>
      </c>
      <c r="C23" s="10">
        <v>2123.56</v>
      </c>
      <c r="D23" s="10">
        <f>C23*25%+C23</f>
        <v>2654.45</v>
      </c>
      <c r="E23" s="2" t="s">
        <v>36</v>
      </c>
      <c r="F23" s="6" t="s">
        <v>30</v>
      </c>
    </row>
    <row r="24" spans="1:6" ht="15.75" thickBot="1" x14ac:dyDescent="0.3">
      <c r="A24" s="17"/>
      <c r="B24" s="38" t="s">
        <v>37</v>
      </c>
      <c r="C24" s="39">
        <v>2123.56</v>
      </c>
      <c r="D24" s="39">
        <f>C24*25%+C24</f>
        <v>2654.45</v>
      </c>
      <c r="E24" s="18"/>
      <c r="F24" s="19"/>
    </row>
    <row r="25" spans="1:6" x14ac:dyDescent="0.25">
      <c r="A25" s="12" t="s">
        <v>79</v>
      </c>
      <c r="B25" s="13" t="s">
        <v>38</v>
      </c>
      <c r="C25" s="11">
        <v>1580</v>
      </c>
      <c r="D25" s="10">
        <f>C25:C26*25%+C25</f>
        <v>1975</v>
      </c>
      <c r="E25" s="13" t="s">
        <v>43</v>
      </c>
      <c r="F25" s="20" t="s">
        <v>70</v>
      </c>
    </row>
    <row r="26" spans="1:6" x14ac:dyDescent="0.25">
      <c r="A26" s="21" t="s">
        <v>80</v>
      </c>
      <c r="B26" s="3" t="s">
        <v>39</v>
      </c>
      <c r="C26" s="9">
        <v>3634.42</v>
      </c>
      <c r="D26" s="9">
        <f t="shared" ref="D26:D29" si="1">C26:C27*25%+C26</f>
        <v>4543.0249999999996</v>
      </c>
      <c r="E26" s="3" t="s">
        <v>43</v>
      </c>
      <c r="F26" s="22" t="s">
        <v>61</v>
      </c>
    </row>
    <row r="27" spans="1:6" x14ac:dyDescent="0.25">
      <c r="A27" s="21" t="s">
        <v>18</v>
      </c>
      <c r="B27" s="3" t="s">
        <v>40</v>
      </c>
      <c r="C27" s="9">
        <v>356.41</v>
      </c>
      <c r="D27" s="10">
        <f t="shared" si="1"/>
        <v>445.51250000000005</v>
      </c>
      <c r="E27" s="3" t="s">
        <v>43</v>
      </c>
      <c r="F27" s="22" t="s">
        <v>62</v>
      </c>
    </row>
    <row r="28" spans="1:6" x14ac:dyDescent="0.25">
      <c r="A28" s="21" t="s">
        <v>81</v>
      </c>
      <c r="B28" s="3" t="s">
        <v>41</v>
      </c>
      <c r="C28" s="9">
        <v>450</v>
      </c>
      <c r="D28" s="9">
        <f t="shared" si="1"/>
        <v>562.5</v>
      </c>
      <c r="E28" s="3" t="s">
        <v>43</v>
      </c>
      <c r="F28" s="22" t="s">
        <v>63</v>
      </c>
    </row>
    <row r="29" spans="1:6" ht="15.75" thickBot="1" x14ac:dyDescent="0.3">
      <c r="A29" s="33" t="s">
        <v>82</v>
      </c>
      <c r="B29" s="4" t="s">
        <v>42</v>
      </c>
      <c r="C29" s="16">
        <v>5610</v>
      </c>
      <c r="D29" s="10">
        <f t="shared" si="1"/>
        <v>7012.5</v>
      </c>
      <c r="E29" s="4" t="s">
        <v>43</v>
      </c>
      <c r="F29" s="7" t="s">
        <v>64</v>
      </c>
    </row>
    <row r="30" spans="1:6" x14ac:dyDescent="0.25">
      <c r="A30" s="59"/>
      <c r="B30" s="50" t="s">
        <v>44</v>
      </c>
      <c r="C30" s="47">
        <f>C25+C26+C27+C28+C29</f>
        <v>11630.83</v>
      </c>
      <c r="D30" s="47">
        <f>D25+D26+D27+D28+D29</f>
        <v>14538.537499999999</v>
      </c>
      <c r="E30" s="50"/>
      <c r="F30" s="60"/>
    </row>
    <row r="31" spans="1:6" x14ac:dyDescent="0.25">
      <c r="A31" s="70" t="s">
        <v>83</v>
      </c>
      <c r="B31" s="66" t="s">
        <v>87</v>
      </c>
      <c r="C31" s="65">
        <v>2123.5700000000002</v>
      </c>
      <c r="D31" s="65">
        <f t="shared" ref="D31:D36" si="2">C31*25%+C31</f>
        <v>2654.4625000000001</v>
      </c>
      <c r="E31" s="64"/>
      <c r="F31" s="68" t="s">
        <v>30</v>
      </c>
    </row>
    <row r="32" spans="1:6" ht="15.75" thickBot="1" x14ac:dyDescent="0.3">
      <c r="A32" s="61"/>
      <c r="B32" s="62" t="s">
        <v>88</v>
      </c>
      <c r="C32" s="67">
        <v>2123.5700000000002</v>
      </c>
      <c r="D32" s="67">
        <f t="shared" si="2"/>
        <v>2654.4625000000001</v>
      </c>
      <c r="E32" s="62"/>
      <c r="F32" s="63"/>
    </row>
    <row r="33" spans="1:41" ht="15.75" thickBot="1" x14ac:dyDescent="0.3">
      <c r="A33" s="40" t="s">
        <v>84</v>
      </c>
      <c r="B33" s="1" t="s">
        <v>45</v>
      </c>
      <c r="C33" s="58">
        <v>3716.24</v>
      </c>
      <c r="D33" s="41">
        <f t="shared" si="2"/>
        <v>4645.2999999999993</v>
      </c>
      <c r="E33" s="1" t="s">
        <v>46</v>
      </c>
      <c r="F33" s="42" t="s">
        <v>30</v>
      </c>
    </row>
    <row r="34" spans="1:41" ht="15.75" thickBot="1" x14ac:dyDescent="0.3">
      <c r="A34" s="17"/>
      <c r="B34" s="38" t="s">
        <v>51</v>
      </c>
      <c r="C34" s="47">
        <v>3716.24</v>
      </c>
      <c r="D34" s="47">
        <f t="shared" si="2"/>
        <v>4645.2999999999993</v>
      </c>
      <c r="E34" s="18"/>
      <c r="F34" s="19"/>
    </row>
    <row r="35" spans="1:41" ht="15.75" thickBot="1" x14ac:dyDescent="0.3">
      <c r="A35" s="53" t="s">
        <v>19</v>
      </c>
      <c r="B35" s="56" t="s">
        <v>85</v>
      </c>
      <c r="C35" s="57">
        <v>4034.77</v>
      </c>
      <c r="D35" s="57">
        <f t="shared" si="2"/>
        <v>5043.4624999999996</v>
      </c>
      <c r="E35" s="54"/>
      <c r="F35" s="55" t="s">
        <v>30</v>
      </c>
    </row>
    <row r="36" spans="1:41" ht="15.75" thickBot="1" x14ac:dyDescent="0.3">
      <c r="A36" s="49"/>
      <c r="B36" s="50" t="s">
        <v>86</v>
      </c>
      <c r="C36" s="47">
        <v>4034.777</v>
      </c>
      <c r="D36" s="47">
        <f t="shared" si="2"/>
        <v>5043.4712500000005</v>
      </c>
      <c r="E36" s="51"/>
      <c r="F36" s="52"/>
    </row>
    <row r="37" spans="1:41" ht="15.75" thickBot="1" x14ac:dyDescent="0.3">
      <c r="A37" s="40" t="s">
        <v>20</v>
      </c>
      <c r="B37" s="1" t="s">
        <v>47</v>
      </c>
      <c r="C37" s="41">
        <v>212.36</v>
      </c>
      <c r="D37" s="41">
        <f t="shared" ref="D37:D41" si="3">C37*25%+C37</f>
        <v>265.45000000000005</v>
      </c>
      <c r="E37" s="1" t="s">
        <v>48</v>
      </c>
      <c r="F37" s="42" t="s">
        <v>74</v>
      </c>
    </row>
    <row r="38" spans="1:41" ht="15.75" thickBot="1" x14ac:dyDescent="0.3">
      <c r="A38" s="43"/>
      <c r="B38" s="38" t="s">
        <v>52</v>
      </c>
      <c r="C38" s="47">
        <v>212.36</v>
      </c>
      <c r="D38" s="47">
        <f t="shared" si="3"/>
        <v>265.45000000000005</v>
      </c>
      <c r="E38" s="38"/>
      <c r="F38" s="48"/>
    </row>
    <row r="39" spans="1:41" ht="15.75" thickBot="1" x14ac:dyDescent="0.3">
      <c r="A39" s="40" t="s">
        <v>21</v>
      </c>
      <c r="B39" s="1" t="s">
        <v>49</v>
      </c>
      <c r="C39" s="41">
        <v>106.18300000000001</v>
      </c>
      <c r="D39" s="41">
        <f t="shared" si="3"/>
        <v>132.72875000000002</v>
      </c>
      <c r="E39" s="1" t="s">
        <v>50</v>
      </c>
      <c r="F39" s="42" t="s">
        <v>30</v>
      </c>
    </row>
    <row r="40" spans="1:41" ht="15.75" thickBot="1" x14ac:dyDescent="0.3">
      <c r="A40" s="43"/>
      <c r="B40" s="38" t="s">
        <v>53</v>
      </c>
      <c r="C40" s="47">
        <v>106.18300000000001</v>
      </c>
      <c r="D40" s="47">
        <f t="shared" si="3"/>
        <v>132.72875000000002</v>
      </c>
      <c r="E40" s="38"/>
      <c r="F40" s="19"/>
      <c r="G40" s="28"/>
    </row>
    <row r="41" spans="1:41" ht="15.75" thickBot="1" x14ac:dyDescent="0.3">
      <c r="A41" s="12" t="s">
        <v>22</v>
      </c>
      <c r="B41" s="13" t="s">
        <v>60</v>
      </c>
      <c r="C41" s="11">
        <v>781.47</v>
      </c>
      <c r="D41" s="11">
        <f t="shared" si="3"/>
        <v>976.83750000000009</v>
      </c>
      <c r="E41" s="13" t="s">
        <v>54</v>
      </c>
      <c r="F41" s="20" t="s">
        <v>30</v>
      </c>
      <c r="G41" s="28"/>
    </row>
    <row r="42" spans="1:41" ht="15.75" thickBot="1" x14ac:dyDescent="0.3">
      <c r="A42" s="33" t="s">
        <v>23</v>
      </c>
      <c r="B42" s="4" t="s">
        <v>56</v>
      </c>
      <c r="C42" s="16">
        <v>2380.5</v>
      </c>
      <c r="D42" s="16">
        <v>2380.5</v>
      </c>
      <c r="E42" s="4" t="s">
        <v>57</v>
      </c>
      <c r="F42" s="42" t="s">
        <v>30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ht="15.75" thickBot="1" x14ac:dyDescent="0.3">
      <c r="A43" s="43"/>
      <c r="B43" s="38" t="s">
        <v>55</v>
      </c>
      <c r="C43" s="39">
        <f>C41+C42</f>
        <v>3161.9700000000003</v>
      </c>
      <c r="D43" s="39">
        <f>D41+D42</f>
        <v>3357.3375000000001</v>
      </c>
      <c r="E43" s="38"/>
      <c r="F43" s="44"/>
      <c r="G43" s="29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x14ac:dyDescent="0.25">
      <c r="A44" s="21" t="s">
        <v>97</v>
      </c>
      <c r="B44" s="5" t="s">
        <v>65</v>
      </c>
      <c r="C44" s="26">
        <v>800</v>
      </c>
      <c r="D44" s="26">
        <f>C44*25%+C44</f>
        <v>1000</v>
      </c>
      <c r="E44" s="5" t="s">
        <v>66</v>
      </c>
      <c r="F44" s="8" t="s">
        <v>30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s="27" customFormat="1" ht="15.75" thickBot="1" x14ac:dyDescent="0.3">
      <c r="A45" s="33" t="s">
        <v>99</v>
      </c>
      <c r="B45" s="4" t="s">
        <v>67</v>
      </c>
      <c r="C45" s="16">
        <v>6400</v>
      </c>
      <c r="D45" s="10">
        <f>C45*25%+C45</f>
        <v>8000</v>
      </c>
      <c r="E45" s="4" t="s">
        <v>68</v>
      </c>
      <c r="F45" s="7" t="s">
        <v>30</v>
      </c>
      <c r="G45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1" ht="15.75" thickBot="1" x14ac:dyDescent="0.3">
      <c r="A46" s="17"/>
      <c r="B46" s="38" t="s">
        <v>69</v>
      </c>
      <c r="C46" s="39">
        <f>C44+C45</f>
        <v>7200</v>
      </c>
      <c r="D46" s="39">
        <f>D44+D45</f>
        <v>9000</v>
      </c>
      <c r="E46" s="38"/>
      <c r="F46" s="44"/>
    </row>
    <row r="47" spans="1:41" x14ac:dyDescent="0.25">
      <c r="A47" s="5" t="s">
        <v>98</v>
      </c>
      <c r="B47" s="5" t="s">
        <v>94</v>
      </c>
      <c r="C47" s="26">
        <v>9119.2000000000007</v>
      </c>
      <c r="D47" s="26">
        <f>C47*5%+C47</f>
        <v>9575.16</v>
      </c>
      <c r="E47" s="26" t="s">
        <v>93</v>
      </c>
      <c r="F47" s="5" t="s">
        <v>30</v>
      </c>
    </row>
    <row r="48" spans="1:41" x14ac:dyDescent="0.25">
      <c r="A48" s="5" t="s">
        <v>101</v>
      </c>
      <c r="B48" s="3" t="s">
        <v>126</v>
      </c>
      <c r="C48" s="9">
        <v>8900</v>
      </c>
      <c r="D48" s="9">
        <f>C48*5%+C48</f>
        <v>9345</v>
      </c>
      <c r="E48" s="9" t="s">
        <v>93</v>
      </c>
      <c r="F48" s="5" t="s">
        <v>30</v>
      </c>
    </row>
    <row r="49" spans="1:11" x14ac:dyDescent="0.25">
      <c r="A49" s="5" t="s">
        <v>102</v>
      </c>
      <c r="B49" s="3" t="s">
        <v>89</v>
      </c>
      <c r="C49" s="9">
        <v>6510</v>
      </c>
      <c r="D49" s="9">
        <f>C49*5%+C49</f>
        <v>6835.5</v>
      </c>
      <c r="E49" s="9" t="s">
        <v>93</v>
      </c>
      <c r="F49" s="5" t="s">
        <v>30</v>
      </c>
    </row>
    <row r="50" spans="1:11" x14ac:dyDescent="0.25">
      <c r="A50" s="5" t="s">
        <v>103</v>
      </c>
      <c r="B50" s="3" t="s">
        <v>143</v>
      </c>
      <c r="C50" s="9">
        <v>3540.15</v>
      </c>
      <c r="D50" s="9">
        <f>C50*5%+C50</f>
        <v>3717.1575000000003</v>
      </c>
      <c r="E50" s="9" t="s">
        <v>93</v>
      </c>
      <c r="F50" s="5" t="s">
        <v>30</v>
      </c>
    </row>
    <row r="51" spans="1:11" x14ac:dyDescent="0.25">
      <c r="A51" s="5" t="s">
        <v>104</v>
      </c>
      <c r="B51" s="3" t="s">
        <v>131</v>
      </c>
      <c r="C51" s="9">
        <v>4512</v>
      </c>
      <c r="D51" s="9">
        <f t="shared" ref="D51:D54" si="4">C51*25%+C51</f>
        <v>5640</v>
      </c>
      <c r="E51" s="9" t="s">
        <v>93</v>
      </c>
      <c r="F51" s="5" t="s">
        <v>30</v>
      </c>
    </row>
    <row r="52" spans="1:11" x14ac:dyDescent="0.25">
      <c r="A52" s="5" t="s">
        <v>95</v>
      </c>
      <c r="B52" s="3" t="s">
        <v>90</v>
      </c>
      <c r="C52" s="9">
        <v>3900.1</v>
      </c>
      <c r="D52" s="9">
        <f t="shared" si="4"/>
        <v>4875.125</v>
      </c>
      <c r="E52" s="9" t="s">
        <v>93</v>
      </c>
      <c r="F52" s="5" t="s">
        <v>30</v>
      </c>
    </row>
    <row r="53" spans="1:11" x14ac:dyDescent="0.25">
      <c r="A53" s="5" t="s">
        <v>100</v>
      </c>
      <c r="B53" s="3" t="s">
        <v>91</v>
      </c>
      <c r="C53" s="9">
        <v>3210</v>
      </c>
      <c r="D53" s="9">
        <f t="shared" si="4"/>
        <v>4012.5</v>
      </c>
      <c r="E53" s="9" t="s">
        <v>93</v>
      </c>
      <c r="F53" s="5" t="s">
        <v>30</v>
      </c>
    </row>
    <row r="54" spans="1:11" x14ac:dyDescent="0.25">
      <c r="A54" s="5" t="s">
        <v>105</v>
      </c>
      <c r="B54" s="3" t="s">
        <v>144</v>
      </c>
      <c r="C54" s="9">
        <v>8000</v>
      </c>
      <c r="D54" s="9">
        <f t="shared" si="4"/>
        <v>10000</v>
      </c>
      <c r="E54" s="9" t="s">
        <v>93</v>
      </c>
      <c r="F54" s="5" t="s">
        <v>30</v>
      </c>
      <c r="K54" s="75"/>
    </row>
    <row r="55" spans="1:11" x14ac:dyDescent="0.25">
      <c r="A55" s="5" t="s">
        <v>96</v>
      </c>
      <c r="B55" s="3" t="s">
        <v>138</v>
      </c>
      <c r="C55" s="9">
        <v>9547</v>
      </c>
      <c r="D55" s="9">
        <f>C55*5%+C55</f>
        <v>10024.35</v>
      </c>
      <c r="E55" s="9" t="s">
        <v>93</v>
      </c>
      <c r="F55" s="5" t="s">
        <v>30</v>
      </c>
    </row>
    <row r="56" spans="1:11" x14ac:dyDescent="0.25">
      <c r="A56" s="5" t="s">
        <v>106</v>
      </c>
      <c r="B56" s="3" t="s">
        <v>139</v>
      </c>
      <c r="C56" s="9">
        <v>7500.2</v>
      </c>
      <c r="D56" s="9">
        <f>C56*5%+C56</f>
        <v>7875.21</v>
      </c>
      <c r="E56" s="9" t="s">
        <v>93</v>
      </c>
      <c r="F56" s="5" t="s">
        <v>30</v>
      </c>
    </row>
    <row r="57" spans="1:11" x14ac:dyDescent="0.25">
      <c r="A57" s="5" t="s">
        <v>107</v>
      </c>
      <c r="B57" s="3" t="s">
        <v>92</v>
      </c>
      <c r="C57" s="9">
        <v>10000</v>
      </c>
      <c r="D57" s="9">
        <f>C57*5%+C57</f>
        <v>10500</v>
      </c>
      <c r="E57" s="9" t="s">
        <v>93</v>
      </c>
      <c r="F57" s="5" t="s">
        <v>30</v>
      </c>
    </row>
    <row r="58" spans="1:11" x14ac:dyDescent="0.25">
      <c r="A58" s="5" t="s">
        <v>110</v>
      </c>
      <c r="B58" s="3" t="s">
        <v>127</v>
      </c>
      <c r="C58" s="9">
        <v>10000</v>
      </c>
      <c r="D58" s="9">
        <f t="shared" ref="D58:D62" si="5">C58*5%+C58</f>
        <v>10500</v>
      </c>
      <c r="E58" s="9" t="s">
        <v>93</v>
      </c>
      <c r="F58" s="5" t="s">
        <v>30</v>
      </c>
    </row>
    <row r="59" spans="1:11" x14ac:dyDescent="0.25">
      <c r="A59" s="5" t="s">
        <v>111</v>
      </c>
      <c r="B59" s="4" t="s">
        <v>129</v>
      </c>
      <c r="C59" s="16">
        <v>9500</v>
      </c>
      <c r="D59" s="9">
        <f t="shared" si="5"/>
        <v>9975</v>
      </c>
      <c r="E59" s="9" t="s">
        <v>93</v>
      </c>
      <c r="F59" s="5" t="s">
        <v>30</v>
      </c>
    </row>
    <row r="60" spans="1:11" x14ac:dyDescent="0.25">
      <c r="A60" s="5" t="s">
        <v>112</v>
      </c>
      <c r="B60" s="4" t="s">
        <v>128</v>
      </c>
      <c r="C60" s="16">
        <v>10000</v>
      </c>
      <c r="D60" s="9">
        <f t="shared" si="5"/>
        <v>10500</v>
      </c>
      <c r="E60" s="9" t="s">
        <v>93</v>
      </c>
      <c r="F60" s="5" t="s">
        <v>30</v>
      </c>
    </row>
    <row r="61" spans="1:11" x14ac:dyDescent="0.25">
      <c r="A61" s="5" t="s">
        <v>113</v>
      </c>
      <c r="B61" s="4" t="s">
        <v>140</v>
      </c>
      <c r="C61" s="16">
        <v>10000</v>
      </c>
      <c r="D61" s="9">
        <f t="shared" si="5"/>
        <v>10500</v>
      </c>
      <c r="E61" s="9" t="s">
        <v>93</v>
      </c>
      <c r="F61" s="5" t="s">
        <v>30</v>
      </c>
    </row>
    <row r="62" spans="1:11" x14ac:dyDescent="0.25">
      <c r="A62" s="5" t="s">
        <v>114</v>
      </c>
      <c r="B62" s="4" t="s">
        <v>130</v>
      </c>
      <c r="C62" s="16">
        <v>10000</v>
      </c>
      <c r="D62" s="9">
        <f t="shared" si="5"/>
        <v>10500</v>
      </c>
      <c r="E62" s="9" t="s">
        <v>93</v>
      </c>
      <c r="F62" s="5" t="s">
        <v>30</v>
      </c>
    </row>
    <row r="63" spans="1:11" ht="15.75" thickBot="1" x14ac:dyDescent="0.3">
      <c r="A63" s="5" t="s">
        <v>132</v>
      </c>
      <c r="B63" s="4" t="s">
        <v>142</v>
      </c>
      <c r="C63" s="16">
        <v>4500</v>
      </c>
      <c r="D63" s="9">
        <f>C63*25%+C63</f>
        <v>5625</v>
      </c>
      <c r="E63" s="9" t="s">
        <v>93</v>
      </c>
      <c r="F63" s="5" t="s">
        <v>30</v>
      </c>
    </row>
    <row r="64" spans="1:11" ht="15.75" thickBot="1" x14ac:dyDescent="0.3">
      <c r="A64" s="5"/>
      <c r="B64" s="72" t="s">
        <v>121</v>
      </c>
      <c r="C64" s="73">
        <f>SUM(C47:C63)</f>
        <v>128738.65</v>
      </c>
      <c r="D64" s="73">
        <f>SUM(D47:D63)</f>
        <v>140000.0025</v>
      </c>
      <c r="E64" s="73"/>
      <c r="F64" s="74"/>
    </row>
    <row r="65" spans="1:6" x14ac:dyDescent="0.25">
      <c r="A65" s="5" t="s">
        <v>132</v>
      </c>
      <c r="B65" s="71" t="s">
        <v>108</v>
      </c>
      <c r="C65" s="5"/>
      <c r="D65" s="5"/>
      <c r="E65" s="5"/>
      <c r="F65" s="3" t="s">
        <v>122</v>
      </c>
    </row>
    <row r="66" spans="1:6" x14ac:dyDescent="0.25">
      <c r="A66" s="5" t="s">
        <v>133</v>
      </c>
      <c r="B66" s="3" t="s">
        <v>115</v>
      </c>
      <c r="C66" s="9">
        <v>1350</v>
      </c>
      <c r="D66" s="9">
        <f>C66*25%+C66</f>
        <v>1687.5</v>
      </c>
      <c r="E66" s="3" t="s">
        <v>109</v>
      </c>
      <c r="F66" s="3"/>
    </row>
    <row r="67" spans="1:6" x14ac:dyDescent="0.25">
      <c r="A67" s="5" t="s">
        <v>134</v>
      </c>
      <c r="B67" s="3" t="s">
        <v>116</v>
      </c>
      <c r="C67" s="9">
        <v>1800</v>
      </c>
      <c r="D67" s="9">
        <f t="shared" ref="D67:D70" si="6">C67*25%+C67</f>
        <v>2250</v>
      </c>
      <c r="E67" s="3" t="s">
        <v>109</v>
      </c>
      <c r="F67" s="3"/>
    </row>
    <row r="68" spans="1:6" x14ac:dyDescent="0.25">
      <c r="A68" s="5" t="s">
        <v>135</v>
      </c>
      <c r="B68" s="3" t="s">
        <v>117</v>
      </c>
      <c r="C68" s="9">
        <v>1850</v>
      </c>
      <c r="D68" s="9">
        <f t="shared" si="6"/>
        <v>2312.5</v>
      </c>
      <c r="E68" s="3" t="s">
        <v>109</v>
      </c>
      <c r="F68" s="3"/>
    </row>
    <row r="69" spans="1:6" x14ac:dyDescent="0.25">
      <c r="A69" s="5" t="s">
        <v>136</v>
      </c>
      <c r="B69" s="3" t="s">
        <v>118</v>
      </c>
      <c r="C69" s="9">
        <v>700</v>
      </c>
      <c r="D69" s="9">
        <f t="shared" si="6"/>
        <v>875</v>
      </c>
      <c r="E69" s="3" t="s">
        <v>109</v>
      </c>
      <c r="F69" s="3"/>
    </row>
    <row r="70" spans="1:6" ht="15.75" thickBot="1" x14ac:dyDescent="0.3">
      <c r="A70" s="5" t="s">
        <v>137</v>
      </c>
      <c r="B70" s="4" t="s">
        <v>119</v>
      </c>
      <c r="C70" s="16">
        <v>700</v>
      </c>
      <c r="D70" s="16">
        <f t="shared" si="6"/>
        <v>875</v>
      </c>
      <c r="E70" s="4" t="s">
        <v>109</v>
      </c>
      <c r="F70" s="4"/>
    </row>
    <row r="71" spans="1:6" ht="15.75" thickBot="1" x14ac:dyDescent="0.3">
      <c r="A71" s="18"/>
      <c r="B71" s="38" t="s">
        <v>120</v>
      </c>
      <c r="C71" s="39">
        <f>SUM(C66:C70)</f>
        <v>6400</v>
      </c>
      <c r="D71" s="39">
        <f>SUM(D66:D70)</f>
        <v>8000</v>
      </c>
      <c r="E71" s="38"/>
      <c r="F71" s="38"/>
    </row>
    <row r="72" spans="1:6" x14ac:dyDescent="0.25">
      <c r="A72" s="5"/>
      <c r="B72" s="5"/>
      <c r="C72" s="5"/>
      <c r="D72" s="5"/>
      <c r="E72" s="5"/>
      <c r="F72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2026-04-24T06:36:15Z</dcterms:modified>
</cp:coreProperties>
</file>